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30" windowWidth="11520" windowHeight="9270" tabRatio="602" activeTab="0"/>
  </bookViews>
  <sheets>
    <sheet name="додаток" sheetId="1" r:id="rId1"/>
  </sheets>
  <definedNames>
    <definedName name="_xlnm.Print_Titles" localSheetId="0">'додаток'!$9:$9</definedName>
    <definedName name="_xlnm.Print_Area" localSheetId="0">'додаток'!$A$1:$E$57</definedName>
  </definedNames>
  <calcPr fullCalcOnLoad="1"/>
</workbook>
</file>

<file path=xl/sharedStrings.xml><?xml version="1.0" encoding="utf-8"?>
<sst xmlns="http://schemas.openxmlformats.org/spreadsheetml/2006/main" count="73" uniqueCount="59">
  <si>
    <t>грн.</t>
  </si>
  <si>
    <t>Показники бюджету</t>
  </si>
  <si>
    <t>КТКВ</t>
  </si>
  <si>
    <t>Зміни до показників</t>
  </si>
  <si>
    <t>Код бюджетної класифіка- ції</t>
  </si>
  <si>
    <t>Джерела фінансування загального фонду всього:</t>
  </si>
  <si>
    <t xml:space="preserve"> - профіцит за рахунок коштів, що передаються із загального фонду бюджету до бюджету розвитку (спеціального фонду)</t>
  </si>
  <si>
    <t>Джерела фінансування спеціального фонду всього:</t>
  </si>
  <si>
    <t xml:space="preserve"> - дефіцит за рахунок коштів, що передаються із загального фонду бюджету до бюджету розвитку (спеціального фонду)</t>
  </si>
  <si>
    <t>Керуюча справами виконкому</t>
  </si>
  <si>
    <t>у тому числі бюджет розвитку</t>
  </si>
  <si>
    <t>Видатки та кредитування загального фонду разом:</t>
  </si>
  <si>
    <t>Видатки та кредитування  спеціального фонду разом:</t>
  </si>
  <si>
    <t>Видатки та кредитування загального та спеціального фондів разом:</t>
  </si>
  <si>
    <t xml:space="preserve">    О.Шовгеля</t>
  </si>
  <si>
    <t xml:space="preserve">Проект унесення змін до показників міського бюджету на 2016 рік </t>
  </si>
  <si>
    <t xml:space="preserve">Затверджено на 2016 рік </t>
  </si>
  <si>
    <t>Уточнені показники на 2016 рік</t>
  </si>
  <si>
    <t xml:space="preserve"> - дефіцит за рахунок розподілу вільного залишку коштів, що склався на рахунку загального фонду міського бюджету станом на 01.01.2016</t>
  </si>
  <si>
    <t xml:space="preserve"> - дефіцит за рахунок розподілу залишків коштів, що склалися на рахунках спеціального фонду міського бюджету станом на 01.01.2016</t>
  </si>
  <si>
    <t xml:space="preserve">                          до рішення виконкому міської ради </t>
  </si>
  <si>
    <t xml:space="preserve">                          Додаток </t>
  </si>
  <si>
    <t>Комітет у справах сім'ї і молоді виконкому міської ради</t>
  </si>
  <si>
    <t>Служба у справах дітей виконкому міської ради</t>
  </si>
  <si>
    <t>091101</t>
  </si>
  <si>
    <t>Утримання центрів соціальних служб для сім'ї, дітей та молоді</t>
  </si>
  <si>
    <t>250908</t>
  </si>
  <si>
    <t>250913</t>
  </si>
  <si>
    <t>Видатки,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</si>
  <si>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Утримання закладів, що надають соціальні послуги дітям, які опинились в складних життєвих обставинах</t>
  </si>
  <si>
    <t>Управління з питань надзвичайних ситуацій та цивільного захисту населення виконкому міської ради</t>
  </si>
  <si>
    <t>010116</t>
  </si>
  <si>
    <t>Органи місцевого самоврядування</t>
  </si>
  <si>
    <t xml:space="preserve">Інші субвенції </t>
  </si>
  <si>
    <t>у тому числі субвенція з міського бюджету обласному бюджету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</si>
  <si>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>090700</t>
  </si>
  <si>
    <t>Управління містобудування і архітектури виконкому міської ради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</si>
  <si>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</si>
  <si>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 тому числі  видатки споживання</t>
  </si>
  <si>
    <t>видатки розвитку</t>
  </si>
  <si>
    <t>Надання  пільгового довгострокового кредиту громадянам на будівництво (реконструкцію) та придбання житла</t>
  </si>
  <si>
    <t>03</t>
  </si>
  <si>
    <t>Виконавчий комітет Криворізької міської ради</t>
  </si>
  <si>
    <t>з них оплата праці</t>
  </si>
  <si>
    <t>Управління праці та соціального захисту населення виконкому міської ради</t>
  </si>
  <si>
    <t>Інші видатки на соціальний захист населення</t>
  </si>
  <si>
    <t>090412</t>
  </si>
  <si>
    <t>Фінансове управління виконкому міської ради</t>
  </si>
  <si>
    <t>250404</t>
  </si>
  <si>
    <t>Інші видатки</t>
  </si>
  <si>
    <t>Управління культури і туризму виконкому міської ради</t>
  </si>
  <si>
    <t>180410</t>
  </si>
  <si>
    <t>Інші заходи, пов'язані з економічною діяльністю</t>
  </si>
  <si>
    <t>Управління благоустрою та житлової політики виконкому міської ради</t>
  </si>
  <si>
    <t>Водопровідно-каналізаційне господарство</t>
  </si>
  <si>
    <t>Теплові мережі</t>
  </si>
  <si>
    <t>100202</t>
  </si>
  <si>
    <t>100201</t>
  </si>
  <si>
    <t>10.02.2016 №55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</si>
</sst>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4">
    <font>
      <sz val="10"/>
      <name val="Arial Cyr"/>
      <family val="0"/>
    </font>
    <font>
      <sz val="14"/>
      <name val="Arial Cyr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6"/>
      <name val="Times New Roman"/>
      <family val="1"/>
    </font>
    <font>
      <i/>
      <sz val="1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i/>
      <sz val="18"/>
      <name val="Times New Roman"/>
      <family val="1"/>
    </font>
    <font>
      <i/>
      <sz val="16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2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4" fontId="9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33" borderId="1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2" fillId="33" borderId="1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vertical="center" wrapText="1"/>
    </xf>
    <xf numFmtId="4" fontId="5" fillId="33" borderId="19" xfId="0" applyNumberFormat="1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/>
    </xf>
    <xf numFmtId="0" fontId="3" fillId="33" borderId="21" xfId="0" applyFont="1" applyFill="1" applyBorder="1" applyAlignment="1">
      <alignment vertical="center" wrapText="1"/>
    </xf>
    <xf numFmtId="4" fontId="3" fillId="33" borderId="22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left" vertical="center" wrapText="1"/>
    </xf>
    <xf numFmtId="4" fontId="2" fillId="34" borderId="24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4" fontId="3" fillId="34" borderId="14" xfId="0" applyNumberFormat="1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34" borderId="25" xfId="0" applyFont="1" applyFill="1" applyBorder="1" applyAlignment="1">
      <alignment horizontal="left" vertical="center" wrapText="1"/>
    </xf>
    <xf numFmtId="193" fontId="0" fillId="0" borderId="0" xfId="0" applyNumberFormat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6" fillId="0" borderId="2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left" vertical="center" wrapText="1"/>
    </xf>
    <xf numFmtId="4" fontId="4" fillId="0" borderId="27" xfId="0" applyNumberFormat="1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="75" zoomScaleNormal="75" zoomScaleSheetLayoutView="85" workbookViewId="0" topLeftCell="A1">
      <selection activeCell="C3" sqref="C3"/>
    </sheetView>
  </sheetViews>
  <sheetFormatPr defaultColWidth="9.00390625" defaultRowHeight="12.75"/>
  <cols>
    <col min="1" max="1" width="15.75390625" style="0" customWidth="1"/>
    <col min="2" max="2" width="44.875" style="0" customWidth="1"/>
    <col min="3" max="3" width="22.375" style="0" customWidth="1"/>
    <col min="4" max="4" width="20.375" style="0" customWidth="1"/>
    <col min="5" max="5" width="21.75390625" style="0" customWidth="1"/>
    <col min="6" max="6" width="15.375" style="0" bestFit="1" customWidth="1"/>
    <col min="7" max="7" width="9.875" style="0" customWidth="1"/>
    <col min="8" max="8" width="11.25390625" style="0" customWidth="1"/>
    <col min="9" max="9" width="15.75390625" style="0" customWidth="1"/>
  </cols>
  <sheetData>
    <row r="1" spans="1:5" ht="18" customHeight="1">
      <c r="A1" s="6"/>
      <c r="B1" s="6"/>
      <c r="C1" s="26" t="s">
        <v>21</v>
      </c>
      <c r="D1" s="72"/>
      <c r="E1" s="26"/>
    </row>
    <row r="2" spans="1:5" ht="17.25" customHeight="1">
      <c r="A2" s="6"/>
      <c r="B2" s="6"/>
      <c r="C2" s="26" t="s">
        <v>20</v>
      </c>
      <c r="D2" s="72"/>
      <c r="E2" s="27"/>
    </row>
    <row r="3" spans="1:5" ht="17.25" customHeight="1">
      <c r="A3" s="6"/>
      <c r="B3" s="6"/>
      <c r="C3" s="4"/>
      <c r="D3" s="4" t="s">
        <v>58</v>
      </c>
      <c r="E3" s="27"/>
    </row>
    <row r="4" spans="1:6" ht="26.25" customHeight="1">
      <c r="A4" s="86" t="s">
        <v>15</v>
      </c>
      <c r="B4" s="87"/>
      <c r="C4" s="87"/>
      <c r="D4" s="87"/>
      <c r="E4" s="87"/>
      <c r="F4" s="1"/>
    </row>
    <row r="5" spans="1:6" ht="12" customHeight="1">
      <c r="A5" s="19"/>
      <c r="B5" s="20"/>
      <c r="C5" s="20"/>
      <c r="D5" s="20"/>
      <c r="E5" s="20"/>
      <c r="F5" s="1"/>
    </row>
    <row r="6" spans="1:5" ht="15" customHeight="1" thickBot="1">
      <c r="A6" s="6"/>
      <c r="B6" s="6"/>
      <c r="C6" s="7"/>
      <c r="D6" s="7"/>
      <c r="E6" s="5" t="s">
        <v>0</v>
      </c>
    </row>
    <row r="7" spans="1:5" ht="52.5" customHeight="1">
      <c r="A7" s="90" t="s">
        <v>4</v>
      </c>
      <c r="B7" s="88" t="s">
        <v>1</v>
      </c>
      <c r="C7" s="90" t="s">
        <v>16</v>
      </c>
      <c r="D7" s="90" t="s">
        <v>3</v>
      </c>
      <c r="E7" s="92" t="s">
        <v>17</v>
      </c>
    </row>
    <row r="8" spans="1:5" ht="20.25" customHeight="1" thickBot="1">
      <c r="A8" s="91" t="s">
        <v>2</v>
      </c>
      <c r="B8" s="89"/>
      <c r="C8" s="91"/>
      <c r="D8" s="91"/>
      <c r="E8" s="93"/>
    </row>
    <row r="9" spans="1:5" ht="18.75" customHeight="1" thickBot="1">
      <c r="A9" s="21">
        <v>1</v>
      </c>
      <c r="B9" s="22">
        <v>2</v>
      </c>
      <c r="C9" s="21">
        <v>3</v>
      </c>
      <c r="D9" s="21">
        <v>4</v>
      </c>
      <c r="E9" s="23">
        <v>5</v>
      </c>
    </row>
    <row r="10" spans="1:5" ht="39" customHeight="1" thickBot="1">
      <c r="A10" s="13"/>
      <c r="B10" s="17" t="s">
        <v>11</v>
      </c>
      <c r="C10" s="58">
        <f>4099239907.19</f>
        <v>4099239907.19</v>
      </c>
      <c r="D10" s="58">
        <f>D14+D20+D27+D11+D18+D31+D22+D24</f>
        <v>22836903</v>
      </c>
      <c r="E10" s="58">
        <f aca="true" t="shared" si="0" ref="E10:E32">C10+D10</f>
        <v>4122076810.19</v>
      </c>
    </row>
    <row r="11" spans="1:5" ht="42" customHeight="1">
      <c r="A11" s="82" t="s">
        <v>41</v>
      </c>
      <c r="B11" s="68" t="s">
        <v>42</v>
      </c>
      <c r="C11" s="24">
        <v>91611420</v>
      </c>
      <c r="D11" s="38">
        <f>D12</f>
        <v>1311171</v>
      </c>
      <c r="E11" s="38">
        <f t="shared" si="0"/>
        <v>92922591</v>
      </c>
    </row>
    <row r="12" spans="1:5" ht="29.25" customHeight="1">
      <c r="A12" s="66" t="s">
        <v>31</v>
      </c>
      <c r="B12" s="44" t="s">
        <v>32</v>
      </c>
      <c r="C12" s="45">
        <v>81528233</v>
      </c>
      <c r="D12" s="33">
        <v>1311171</v>
      </c>
      <c r="E12" s="33">
        <f t="shared" si="0"/>
        <v>82839404</v>
      </c>
    </row>
    <row r="13" spans="1:5" ht="25.5" customHeight="1">
      <c r="A13" s="66"/>
      <c r="B13" s="37" t="s">
        <v>43</v>
      </c>
      <c r="C13" s="83">
        <v>43381238</v>
      </c>
      <c r="D13" s="39">
        <v>1074730</v>
      </c>
      <c r="E13" s="39">
        <f t="shared" si="0"/>
        <v>44455968</v>
      </c>
    </row>
    <row r="14" spans="1:5" ht="46.5" customHeight="1">
      <c r="A14" s="42">
        <v>11</v>
      </c>
      <c r="B14" s="56" t="s">
        <v>22</v>
      </c>
      <c r="C14" s="24">
        <v>6084372</v>
      </c>
      <c r="D14" s="38">
        <f>SUM(D15:D17)</f>
        <v>0</v>
      </c>
      <c r="E14" s="38">
        <f t="shared" si="0"/>
        <v>6084372</v>
      </c>
    </row>
    <row r="15" spans="1:5" ht="36" customHeight="1">
      <c r="A15" s="66" t="s">
        <v>24</v>
      </c>
      <c r="B15" s="44" t="s">
        <v>25</v>
      </c>
      <c r="C15" s="45">
        <v>5418000</v>
      </c>
      <c r="D15" s="33">
        <v>-366515.54</v>
      </c>
      <c r="E15" s="33">
        <f t="shared" si="0"/>
        <v>5051484.46</v>
      </c>
    </row>
    <row r="16" spans="1:5" ht="58.5" customHeight="1">
      <c r="A16" s="66" t="s">
        <v>26</v>
      </c>
      <c r="B16" s="44" t="s">
        <v>40</v>
      </c>
      <c r="C16" s="45">
        <v>0</v>
      </c>
      <c r="D16" s="33">
        <v>335038.54</v>
      </c>
      <c r="E16" s="33">
        <f t="shared" si="0"/>
        <v>335038.54</v>
      </c>
    </row>
    <row r="17" spans="1:5" ht="92.25" customHeight="1">
      <c r="A17" s="66" t="s">
        <v>27</v>
      </c>
      <c r="B17" s="44" t="s">
        <v>28</v>
      </c>
      <c r="C17" s="45">
        <v>1062</v>
      </c>
      <c r="D17" s="33">
        <v>31477</v>
      </c>
      <c r="E17" s="33">
        <f t="shared" si="0"/>
        <v>32539</v>
      </c>
    </row>
    <row r="18" spans="1:5" ht="63" customHeight="1">
      <c r="A18" s="42">
        <v>15</v>
      </c>
      <c r="B18" s="84" t="s">
        <v>44</v>
      </c>
      <c r="C18" s="24">
        <v>670107546</v>
      </c>
      <c r="D18" s="38">
        <f>D19</f>
        <v>30000000</v>
      </c>
      <c r="E18" s="38">
        <f t="shared" si="0"/>
        <v>700107546</v>
      </c>
    </row>
    <row r="19" spans="1:5" ht="42.75" customHeight="1">
      <c r="A19" s="66" t="s">
        <v>46</v>
      </c>
      <c r="B19" s="44" t="s">
        <v>45</v>
      </c>
      <c r="C19" s="45">
        <v>70773108</v>
      </c>
      <c r="D19" s="33">
        <f>20000000+10000000</f>
        <v>30000000</v>
      </c>
      <c r="E19" s="33">
        <f t="shared" si="0"/>
        <v>100773108</v>
      </c>
    </row>
    <row r="20" spans="1:6" ht="44.25" customHeight="1">
      <c r="A20" s="42">
        <v>20</v>
      </c>
      <c r="B20" s="46" t="s">
        <v>23</v>
      </c>
      <c r="C20" s="24">
        <v>9341167</v>
      </c>
      <c r="D20" s="38">
        <f>D21</f>
        <v>-584111</v>
      </c>
      <c r="E20" s="38">
        <f t="shared" si="0"/>
        <v>8757056</v>
      </c>
      <c r="F20" s="70"/>
    </row>
    <row r="21" spans="1:5" ht="54" customHeight="1">
      <c r="A21" s="66" t="s">
        <v>35</v>
      </c>
      <c r="B21" s="44" t="s">
        <v>29</v>
      </c>
      <c r="C21" s="45">
        <v>9161532</v>
      </c>
      <c r="D21" s="33">
        <v>-584111</v>
      </c>
      <c r="E21" s="33">
        <f t="shared" si="0"/>
        <v>8577421</v>
      </c>
    </row>
    <row r="22" spans="1:5" ht="54" customHeight="1">
      <c r="A22" s="42">
        <v>24</v>
      </c>
      <c r="B22" s="68" t="s">
        <v>50</v>
      </c>
      <c r="C22" s="24">
        <v>126219924</v>
      </c>
      <c r="D22" s="38">
        <f>D23</f>
        <v>284630</v>
      </c>
      <c r="E22" s="38">
        <f t="shared" si="0"/>
        <v>126504554</v>
      </c>
    </row>
    <row r="23" spans="1:5" ht="44.25" customHeight="1">
      <c r="A23" s="66" t="s">
        <v>51</v>
      </c>
      <c r="B23" s="44" t="s">
        <v>52</v>
      </c>
      <c r="C23" s="45">
        <v>0</v>
      </c>
      <c r="D23" s="33">
        <v>284630</v>
      </c>
      <c r="E23" s="33">
        <f t="shared" si="0"/>
        <v>284630</v>
      </c>
    </row>
    <row r="24" spans="1:5" ht="62.25" customHeight="1">
      <c r="A24" s="42">
        <v>40</v>
      </c>
      <c r="B24" s="68" t="s">
        <v>53</v>
      </c>
      <c r="C24" s="24">
        <v>499505495</v>
      </c>
      <c r="D24" s="38">
        <f>SUM(D25:D26)</f>
        <v>20000000</v>
      </c>
      <c r="E24" s="38">
        <f>C24+D24</f>
        <v>519505495</v>
      </c>
    </row>
    <row r="25" spans="1:5" ht="44.25" customHeight="1">
      <c r="A25" s="66" t="s">
        <v>56</v>
      </c>
      <c r="B25" s="44" t="s">
        <v>54</v>
      </c>
      <c r="C25" s="45">
        <v>0</v>
      </c>
      <c r="D25" s="33">
        <v>5000000</v>
      </c>
      <c r="E25" s="33">
        <f>C25+D25</f>
        <v>5000000</v>
      </c>
    </row>
    <row r="26" spans="1:5" ht="34.5" customHeight="1">
      <c r="A26" s="66" t="s">
        <v>57</v>
      </c>
      <c r="B26" s="44" t="s">
        <v>55</v>
      </c>
      <c r="C26" s="71">
        <v>2000000</v>
      </c>
      <c r="D26" s="25">
        <v>15000000</v>
      </c>
      <c r="E26" s="33">
        <f>C26+D26</f>
        <v>17000000</v>
      </c>
    </row>
    <row r="27" spans="1:6" ht="62.25" customHeight="1">
      <c r="A27" s="42">
        <v>67</v>
      </c>
      <c r="B27" s="68" t="s">
        <v>30</v>
      </c>
      <c r="C27" s="24">
        <v>2338788</v>
      </c>
      <c r="D27" s="24">
        <f>D28+D29</f>
        <v>139132</v>
      </c>
      <c r="E27" s="57">
        <f t="shared" si="0"/>
        <v>2477920</v>
      </c>
      <c r="F27" s="70"/>
    </row>
    <row r="28" spans="1:6" ht="34.5" customHeight="1">
      <c r="A28" s="66" t="s">
        <v>31</v>
      </c>
      <c r="B28" s="73" t="s">
        <v>32</v>
      </c>
      <c r="C28" s="71">
        <v>305851</v>
      </c>
      <c r="D28" s="25">
        <f>39132</f>
        <v>39132</v>
      </c>
      <c r="E28" s="64">
        <f t="shared" si="0"/>
        <v>344983</v>
      </c>
      <c r="F28" s="70"/>
    </row>
    <row r="29" spans="1:6" ht="34.5" customHeight="1">
      <c r="A29" s="59">
        <v>250380</v>
      </c>
      <c r="B29" s="73" t="s">
        <v>33</v>
      </c>
      <c r="C29" s="71">
        <f>C30</f>
        <v>0</v>
      </c>
      <c r="D29" s="25">
        <f>D30</f>
        <v>100000</v>
      </c>
      <c r="E29" s="64">
        <f t="shared" si="0"/>
        <v>100000</v>
      </c>
      <c r="F29" s="70"/>
    </row>
    <row r="30" spans="1:5" ht="102" customHeight="1">
      <c r="A30" s="59"/>
      <c r="B30" s="74" t="s">
        <v>34</v>
      </c>
      <c r="C30" s="75">
        <v>0</v>
      </c>
      <c r="D30" s="76">
        <f>100000</f>
        <v>100000</v>
      </c>
      <c r="E30" s="77">
        <f t="shared" si="0"/>
        <v>100000</v>
      </c>
    </row>
    <row r="31" spans="1:5" ht="46.5" customHeight="1">
      <c r="A31" s="42">
        <v>76</v>
      </c>
      <c r="B31" s="68" t="s">
        <v>47</v>
      </c>
      <c r="C31" s="24">
        <v>879654823</v>
      </c>
      <c r="D31" s="24">
        <f>D32</f>
        <v>-28313919</v>
      </c>
      <c r="E31" s="57">
        <f t="shared" si="0"/>
        <v>851340904</v>
      </c>
    </row>
    <row r="32" spans="1:5" ht="36.75" customHeight="1" thickBot="1">
      <c r="A32" s="66" t="s">
        <v>48</v>
      </c>
      <c r="B32" s="73" t="s">
        <v>49</v>
      </c>
      <c r="C32" s="71">
        <v>28313919</v>
      </c>
      <c r="D32" s="25">
        <f>-20000000-8313919</f>
        <v>-28313919</v>
      </c>
      <c r="E32" s="64">
        <f t="shared" si="0"/>
        <v>0</v>
      </c>
    </row>
    <row r="33" spans="1:5" ht="37.5" customHeight="1">
      <c r="A33" s="47"/>
      <c r="B33" s="48" t="s">
        <v>12</v>
      </c>
      <c r="C33" s="49">
        <v>565900455.21</v>
      </c>
      <c r="D33" s="50">
        <f>D35+D37+D45+D41</f>
        <v>1370232.46</v>
      </c>
      <c r="E33" s="50">
        <f aca="true" t="shared" si="1" ref="E33:E38">C33+D33</f>
        <v>567270687.6700001</v>
      </c>
    </row>
    <row r="34" spans="1:5" ht="28.5" customHeight="1" thickBot="1">
      <c r="A34" s="51"/>
      <c r="B34" s="52" t="s">
        <v>10</v>
      </c>
      <c r="C34" s="53">
        <v>387609212.11</v>
      </c>
      <c r="D34" s="54">
        <f>D38+D46</f>
        <v>1000654</v>
      </c>
      <c r="E34" s="54">
        <f t="shared" si="1"/>
        <v>388609866.11</v>
      </c>
    </row>
    <row r="35" spans="1:5" ht="39" customHeight="1">
      <c r="A35" s="42">
        <v>11</v>
      </c>
      <c r="B35" s="56" t="s">
        <v>22</v>
      </c>
      <c r="C35" s="24">
        <v>17700</v>
      </c>
      <c r="D35" s="24">
        <f>D36</f>
        <v>189578.46</v>
      </c>
      <c r="E35" s="57">
        <f t="shared" si="1"/>
        <v>207278.46</v>
      </c>
    </row>
    <row r="36" spans="1:6" ht="68.25" customHeight="1">
      <c r="A36" s="66" t="s">
        <v>26</v>
      </c>
      <c r="B36" s="44" t="s">
        <v>40</v>
      </c>
      <c r="C36" s="45">
        <f>17700</f>
        <v>17700</v>
      </c>
      <c r="D36" s="33">
        <f>189578.46</f>
        <v>189578.46</v>
      </c>
      <c r="E36" s="33">
        <f>C36+D36</f>
        <v>207278.46</v>
      </c>
      <c r="F36" s="70"/>
    </row>
    <row r="37" spans="1:6" ht="43.5" customHeight="1">
      <c r="A37" s="42">
        <v>20</v>
      </c>
      <c r="B37" s="46" t="s">
        <v>23</v>
      </c>
      <c r="C37" s="24">
        <v>1757637</v>
      </c>
      <c r="D37" s="24">
        <f>D39</f>
        <v>584111</v>
      </c>
      <c r="E37" s="57">
        <f t="shared" si="1"/>
        <v>2341748</v>
      </c>
      <c r="F37" s="70"/>
    </row>
    <row r="38" spans="1:5" ht="21" customHeight="1">
      <c r="A38" s="60"/>
      <c r="B38" s="61" t="s">
        <v>10</v>
      </c>
      <c r="C38" s="62">
        <v>1757637</v>
      </c>
      <c r="D38" s="63">
        <f>D40</f>
        <v>584111</v>
      </c>
      <c r="E38" s="63">
        <f t="shared" si="1"/>
        <v>2341748</v>
      </c>
    </row>
    <row r="39" spans="1:5" ht="60.75" customHeight="1">
      <c r="A39" s="43">
        <v>90700</v>
      </c>
      <c r="B39" s="44" t="s">
        <v>29</v>
      </c>
      <c r="C39" s="45">
        <v>1244311</v>
      </c>
      <c r="D39" s="33">
        <f>D40</f>
        <v>584111</v>
      </c>
      <c r="E39" s="33">
        <f aca="true" t="shared" si="2" ref="E39:E55">C39+D39</f>
        <v>1828422</v>
      </c>
    </row>
    <row r="40" spans="1:5" ht="21" customHeight="1">
      <c r="A40" s="55"/>
      <c r="B40" s="37" t="s">
        <v>10</v>
      </c>
      <c r="C40" s="39">
        <v>1244311</v>
      </c>
      <c r="D40" s="34">
        <f>584111</f>
        <v>584111</v>
      </c>
      <c r="E40" s="34">
        <f t="shared" si="2"/>
        <v>1828422</v>
      </c>
    </row>
    <row r="41" spans="1:5" ht="56.25" customHeight="1">
      <c r="A41" s="42">
        <v>48</v>
      </c>
      <c r="B41" s="78" t="s">
        <v>36</v>
      </c>
      <c r="C41" s="24">
        <v>3717000</v>
      </c>
      <c r="D41" s="24">
        <f>D42</f>
        <v>180000</v>
      </c>
      <c r="E41" s="57">
        <f t="shared" si="2"/>
        <v>3897000</v>
      </c>
    </row>
    <row r="42" spans="1:5" ht="66.75" customHeight="1">
      <c r="A42" s="66">
        <v>240900</v>
      </c>
      <c r="B42" s="44" t="s">
        <v>37</v>
      </c>
      <c r="C42" s="79">
        <v>1510000</v>
      </c>
      <c r="D42" s="25">
        <f>D43+D44</f>
        <v>180000</v>
      </c>
      <c r="E42" s="33">
        <f t="shared" si="2"/>
        <v>1690000</v>
      </c>
    </row>
    <row r="43" spans="1:5" ht="21" customHeight="1">
      <c r="A43" s="59"/>
      <c r="B43" s="37" t="s">
        <v>38</v>
      </c>
      <c r="C43" s="80">
        <v>1510000</v>
      </c>
      <c r="D43" s="34">
        <f>-810000+180000</f>
        <v>-630000</v>
      </c>
      <c r="E43" s="81">
        <f>C43+D43</f>
        <v>880000</v>
      </c>
    </row>
    <row r="44" spans="1:5" ht="21" customHeight="1">
      <c r="A44" s="66"/>
      <c r="B44" s="37" t="s">
        <v>39</v>
      </c>
      <c r="C44" s="80">
        <v>0</v>
      </c>
      <c r="D44" s="34">
        <v>810000</v>
      </c>
      <c r="E44" s="81">
        <f>C44+D44</f>
        <v>810000</v>
      </c>
    </row>
    <row r="45" spans="1:5" ht="56.25" customHeight="1">
      <c r="A45" s="42">
        <v>67</v>
      </c>
      <c r="B45" s="68" t="s">
        <v>30</v>
      </c>
      <c r="C45" s="24">
        <v>0</v>
      </c>
      <c r="D45" s="24">
        <f>D48</f>
        <v>416543</v>
      </c>
      <c r="E45" s="57">
        <f t="shared" si="2"/>
        <v>416543</v>
      </c>
    </row>
    <row r="46" spans="1:5" ht="26.25" customHeight="1">
      <c r="A46" s="60"/>
      <c r="B46" s="61" t="s">
        <v>10</v>
      </c>
      <c r="C46" s="62">
        <v>0</v>
      </c>
      <c r="D46" s="63">
        <f>D48</f>
        <v>416543</v>
      </c>
      <c r="E46" s="63">
        <f t="shared" si="2"/>
        <v>416543</v>
      </c>
    </row>
    <row r="47" spans="1:6" ht="25.5" customHeight="1">
      <c r="A47" s="66" t="s">
        <v>31</v>
      </c>
      <c r="B47" s="73" t="s">
        <v>32</v>
      </c>
      <c r="C47" s="71">
        <v>0</v>
      </c>
      <c r="D47" s="25">
        <f>D48</f>
        <v>416543</v>
      </c>
      <c r="E47" s="64">
        <f t="shared" si="2"/>
        <v>416543</v>
      </c>
      <c r="F47" s="70"/>
    </row>
    <row r="48" spans="1:5" ht="24" customHeight="1" thickBot="1">
      <c r="A48" s="55"/>
      <c r="B48" s="37" t="s">
        <v>10</v>
      </c>
      <c r="C48" s="39">
        <v>0</v>
      </c>
      <c r="D48" s="34">
        <f>416543</f>
        <v>416543</v>
      </c>
      <c r="E48" s="34">
        <f t="shared" si="2"/>
        <v>416543</v>
      </c>
    </row>
    <row r="49" spans="1:5" ht="54" customHeight="1" thickBot="1">
      <c r="A49" s="13"/>
      <c r="B49" s="17" t="s">
        <v>13</v>
      </c>
      <c r="C49" s="12">
        <f>C10+C33</f>
        <v>4665140362.4</v>
      </c>
      <c r="D49" s="12">
        <f>D10+D33</f>
        <v>24207135.46</v>
      </c>
      <c r="E49" s="12">
        <f t="shared" si="2"/>
        <v>4689347497.86</v>
      </c>
    </row>
    <row r="50" spans="1:5" ht="44.25" customHeight="1" thickBot="1">
      <c r="A50" s="13"/>
      <c r="B50" s="17" t="s">
        <v>5</v>
      </c>
      <c r="C50" s="12">
        <f>C51+C52</f>
        <v>-86263064.81</v>
      </c>
      <c r="D50" s="12">
        <f>D51+D52</f>
        <v>22836903</v>
      </c>
      <c r="E50" s="12">
        <f t="shared" si="2"/>
        <v>-63426161.81</v>
      </c>
    </row>
    <row r="51" spans="1:5" ht="66" customHeight="1" thickBot="1">
      <c r="A51" s="65"/>
      <c r="B51" s="29" t="s">
        <v>18</v>
      </c>
      <c r="C51" s="30">
        <v>248600921.3</v>
      </c>
      <c r="D51" s="30">
        <f>139132+416543+1311171+284630+11686081+10000000</f>
        <v>23837557</v>
      </c>
      <c r="E51" s="30">
        <f t="shared" si="2"/>
        <v>272438478.3</v>
      </c>
    </row>
    <row r="52" spans="1:5" ht="72" customHeight="1" thickBot="1">
      <c r="A52" s="28"/>
      <c r="B52" s="29" t="s">
        <v>6</v>
      </c>
      <c r="C52" s="30">
        <v>-334863986.11</v>
      </c>
      <c r="D52" s="30">
        <f>-584111-416543</f>
        <v>-1000654</v>
      </c>
      <c r="E52" s="30">
        <f t="shared" si="2"/>
        <v>-335864640.11</v>
      </c>
    </row>
    <row r="53" spans="1:9" ht="46.5" customHeight="1" thickBot="1">
      <c r="A53" s="13"/>
      <c r="B53" s="17" t="s">
        <v>7</v>
      </c>
      <c r="C53" s="12">
        <f>C54+C55</f>
        <v>402800299.21000004</v>
      </c>
      <c r="D53" s="12">
        <f>D54+D55</f>
        <v>1370232.46</v>
      </c>
      <c r="E53" s="36">
        <f t="shared" si="2"/>
        <v>404170531.67</v>
      </c>
      <c r="F53" s="70"/>
      <c r="I53" s="67"/>
    </row>
    <row r="54" spans="1:6" ht="67.5" customHeight="1" thickBot="1">
      <c r="A54" s="28"/>
      <c r="B54" s="29" t="s">
        <v>8</v>
      </c>
      <c r="C54" s="30">
        <v>334863986.11</v>
      </c>
      <c r="D54" s="30">
        <f>584111+416543</f>
        <v>1000654</v>
      </c>
      <c r="E54" s="30">
        <f t="shared" si="2"/>
        <v>335864640.11</v>
      </c>
      <c r="F54" s="70"/>
    </row>
    <row r="55" spans="1:6" ht="72.75" customHeight="1" thickBot="1">
      <c r="A55" s="41"/>
      <c r="B55" s="29" t="s">
        <v>19</v>
      </c>
      <c r="C55" s="30">
        <v>67936313.1</v>
      </c>
      <c r="D55" s="30">
        <f>189578.46+180000</f>
        <v>369578.45999999996</v>
      </c>
      <c r="E55" s="30">
        <f t="shared" si="2"/>
        <v>68305891.55999999</v>
      </c>
      <c r="F55" s="70"/>
    </row>
    <row r="56" spans="1:5" ht="93.75" customHeight="1">
      <c r="A56" s="31"/>
      <c r="B56" s="32"/>
      <c r="C56" s="8"/>
      <c r="D56" s="8"/>
      <c r="E56" s="8"/>
    </row>
    <row r="57" spans="1:10" ht="21" customHeight="1">
      <c r="A57" s="85" t="s">
        <v>9</v>
      </c>
      <c r="B57" s="85"/>
      <c r="C57" s="11"/>
      <c r="D57" s="40" t="s">
        <v>14</v>
      </c>
      <c r="E57" s="14"/>
      <c r="H57" s="67"/>
      <c r="I57" s="67"/>
      <c r="J57" s="67"/>
    </row>
    <row r="58" spans="1:10" ht="23.25" customHeight="1">
      <c r="A58" s="18"/>
      <c r="B58" s="15"/>
      <c r="C58" s="11"/>
      <c r="D58" s="16"/>
      <c r="E58" s="14"/>
      <c r="H58" s="67"/>
      <c r="I58" s="67"/>
      <c r="J58" s="67"/>
    </row>
    <row r="59" spans="1:10" ht="20.25">
      <c r="A59" s="11"/>
      <c r="D59" s="11"/>
      <c r="E59" s="6"/>
      <c r="H59" s="67"/>
      <c r="I59" s="67"/>
      <c r="J59" s="67"/>
    </row>
    <row r="60" spans="1:5" ht="18.75">
      <c r="A60" s="9"/>
      <c r="B60" s="10"/>
      <c r="C60" s="6"/>
      <c r="D60" s="6"/>
      <c r="E60" s="6"/>
    </row>
    <row r="61" spans="1:5" ht="18.75">
      <c r="A61" s="9"/>
      <c r="B61" s="10"/>
      <c r="C61" s="6"/>
      <c r="D61" s="35"/>
      <c r="E61" s="6"/>
    </row>
    <row r="62" spans="1:9" ht="18.75">
      <c r="A62" s="9"/>
      <c r="B62" s="10"/>
      <c r="C62" s="6"/>
      <c r="D62" s="6"/>
      <c r="E62" s="6"/>
      <c r="G62" s="69"/>
      <c r="H62" s="69"/>
      <c r="I62" s="69"/>
    </row>
    <row r="63" spans="1:5" ht="18.75">
      <c r="A63" s="9"/>
      <c r="B63" s="10"/>
      <c r="C63" s="6"/>
      <c r="D63" s="6"/>
      <c r="E63" s="6"/>
    </row>
    <row r="64" spans="1:5" ht="18.75">
      <c r="A64" s="9"/>
      <c r="B64" s="10"/>
      <c r="C64" s="6"/>
      <c r="D64" s="6"/>
      <c r="E64" s="6"/>
    </row>
    <row r="65" spans="1:5" ht="18.75">
      <c r="A65" s="9"/>
      <c r="B65" s="10"/>
      <c r="C65" s="6"/>
      <c r="D65" s="6"/>
      <c r="E65" s="6"/>
    </row>
    <row r="66" spans="1:5" ht="18.75">
      <c r="A66" s="9"/>
      <c r="B66" s="10"/>
      <c r="C66" s="6"/>
      <c r="D66" s="6"/>
      <c r="E66" s="6"/>
    </row>
    <row r="67" spans="1:5" ht="18.75">
      <c r="A67" s="9"/>
      <c r="B67" s="10"/>
      <c r="C67" s="6"/>
      <c r="D67" s="6"/>
      <c r="E67" s="6"/>
    </row>
    <row r="68" spans="1:5" ht="18.75">
      <c r="A68" s="9"/>
      <c r="B68" s="10"/>
      <c r="C68" s="6"/>
      <c r="D68" s="6"/>
      <c r="E68" s="6"/>
    </row>
    <row r="69" spans="1:5" ht="18.75">
      <c r="A69" s="9"/>
      <c r="B69" s="10"/>
      <c r="C69" s="6"/>
      <c r="D69" s="6"/>
      <c r="E69" s="6"/>
    </row>
    <row r="70" spans="1:5" ht="18.75">
      <c r="A70" s="9"/>
      <c r="B70" s="10"/>
      <c r="C70" s="6"/>
      <c r="D70" s="6"/>
      <c r="E70" s="6"/>
    </row>
    <row r="71" spans="1:2" ht="12.75">
      <c r="A71" s="3"/>
      <c r="B71" s="2"/>
    </row>
    <row r="72" spans="1:2" ht="12.75">
      <c r="A72" s="3"/>
      <c r="B72" s="2"/>
    </row>
    <row r="73" spans="1:2" ht="12.75">
      <c r="A73" s="3"/>
      <c r="B73" s="2"/>
    </row>
    <row r="74" spans="1:2" ht="12.75">
      <c r="A74" s="3"/>
      <c r="B74" s="2"/>
    </row>
    <row r="75" spans="1:2" ht="12.75">
      <c r="A75" s="3"/>
      <c r="B75" s="2"/>
    </row>
    <row r="76" spans="1:2" ht="12.75">
      <c r="A76" s="3"/>
      <c r="B76" s="2"/>
    </row>
    <row r="77" spans="1:2" ht="12.75">
      <c r="A77" s="3"/>
      <c r="B77" s="2"/>
    </row>
    <row r="78" spans="1:2" ht="12.75">
      <c r="A78" s="3"/>
      <c r="B78" s="2"/>
    </row>
    <row r="79" spans="1:2" ht="12.75">
      <c r="A79" s="3"/>
      <c r="B79" s="2"/>
    </row>
    <row r="80" spans="1:2" ht="12.75">
      <c r="A80" s="3"/>
      <c r="B80" s="2"/>
    </row>
    <row r="81" spans="1:2" ht="12.75">
      <c r="A81" s="3"/>
      <c r="B81" s="2"/>
    </row>
    <row r="82" spans="1:2" ht="12.75">
      <c r="A82" s="3"/>
      <c r="B82" s="2"/>
    </row>
    <row r="83" spans="1:2" ht="12.75">
      <c r="A83" s="3"/>
      <c r="B83" s="2"/>
    </row>
    <row r="84" spans="1:2" ht="12.75">
      <c r="A84" s="3"/>
      <c r="B84" s="2"/>
    </row>
    <row r="85" spans="1:2" ht="12.75">
      <c r="A85" s="3"/>
      <c r="B85" s="2"/>
    </row>
    <row r="86" spans="1:2" ht="12.75">
      <c r="A86" s="3"/>
      <c r="B86" s="2"/>
    </row>
    <row r="87" spans="1:2" ht="12.75">
      <c r="A87" s="3"/>
      <c r="B87" s="2"/>
    </row>
    <row r="88" spans="1:2" ht="12.75">
      <c r="A88" s="3"/>
      <c r="B88" s="2"/>
    </row>
    <row r="89" spans="1:2" ht="12.75">
      <c r="A89" s="3"/>
      <c r="B89" s="2"/>
    </row>
    <row r="90" spans="1:2" ht="12.75">
      <c r="A90" s="3"/>
      <c r="B90" s="2"/>
    </row>
    <row r="91" spans="1:2" ht="12.75">
      <c r="A91" s="3"/>
      <c r="B91" s="2"/>
    </row>
    <row r="92" spans="1:2" ht="12.75">
      <c r="A92" s="3"/>
      <c r="B92" s="2"/>
    </row>
    <row r="93" spans="1:2" ht="12.75">
      <c r="A93" s="3"/>
      <c r="B93" s="2"/>
    </row>
    <row r="94" spans="1:2" ht="12.75">
      <c r="A94" s="3"/>
      <c r="B94" s="2"/>
    </row>
    <row r="95" spans="1:2" ht="12.75">
      <c r="A95" s="3"/>
      <c r="B95" s="2"/>
    </row>
    <row r="96" spans="1:2" ht="12.75">
      <c r="A96" s="3"/>
      <c r="B96" s="2"/>
    </row>
    <row r="97" spans="1:2" ht="12.75">
      <c r="A97" s="3"/>
      <c r="B97" s="2"/>
    </row>
    <row r="98" spans="1:2" ht="12.75">
      <c r="A98" s="3"/>
      <c r="B98" s="2"/>
    </row>
    <row r="99" spans="1:2" ht="12.75">
      <c r="A99" s="3"/>
      <c r="B99" s="2"/>
    </row>
    <row r="100" spans="1:2" ht="12.75">
      <c r="A100" s="3"/>
      <c r="B100" s="2"/>
    </row>
    <row r="101" spans="1:2" ht="12.75">
      <c r="A101" s="3"/>
      <c r="B101" s="2"/>
    </row>
    <row r="102" spans="1:2" ht="12.75">
      <c r="A102" s="3"/>
      <c r="B102" s="2"/>
    </row>
    <row r="103" spans="1:2" ht="12.75">
      <c r="A103" s="3"/>
      <c r="B103" s="2"/>
    </row>
    <row r="104" spans="1:2" ht="12.75">
      <c r="A104" s="3"/>
      <c r="B104" s="2"/>
    </row>
    <row r="105" spans="1:2" ht="12.75">
      <c r="A105" s="3"/>
      <c r="B105" s="2"/>
    </row>
    <row r="106" spans="1:2" ht="12.75">
      <c r="A106" s="3"/>
      <c r="B106" s="2"/>
    </row>
    <row r="107" spans="1:2" ht="12.75">
      <c r="A107" s="3"/>
      <c r="B107" s="2"/>
    </row>
    <row r="108" spans="1:2" ht="12.75">
      <c r="A108" s="3"/>
      <c r="B108" s="2"/>
    </row>
    <row r="109" spans="1:2" ht="12.75">
      <c r="A109" s="3"/>
      <c r="B109" s="2"/>
    </row>
    <row r="110" spans="1:2" ht="12.75">
      <c r="A110" s="3"/>
      <c r="B110" s="2"/>
    </row>
    <row r="111" spans="1:2" ht="12.75">
      <c r="A111" s="3"/>
      <c r="B111" s="2"/>
    </row>
    <row r="112" spans="1:2" ht="12.75">
      <c r="A112" s="3"/>
      <c r="B112" s="2"/>
    </row>
    <row r="113" spans="1:2" ht="12.75">
      <c r="A113" s="3"/>
      <c r="B113" s="2"/>
    </row>
    <row r="114" spans="1:2" ht="12.75">
      <c r="A114" s="3"/>
      <c r="B114" s="2"/>
    </row>
    <row r="115" spans="1:2" ht="12.75">
      <c r="A115" s="3"/>
      <c r="B115" s="2"/>
    </row>
    <row r="116" spans="1:2" ht="12.75">
      <c r="A116" s="3"/>
      <c r="B116" s="2"/>
    </row>
    <row r="117" spans="1:2" ht="12.75">
      <c r="A117" s="3"/>
      <c r="B117" s="2"/>
    </row>
    <row r="118" spans="1:2" ht="12.75">
      <c r="A118" s="3"/>
      <c r="B118" s="2"/>
    </row>
    <row r="119" spans="1:2" ht="12.75">
      <c r="A119" s="3"/>
      <c r="B119" s="2"/>
    </row>
    <row r="120" spans="1:2" ht="12.75">
      <c r="A120" s="3"/>
      <c r="B120" s="2"/>
    </row>
    <row r="121" spans="1:2" ht="12.75">
      <c r="A121" s="3"/>
      <c r="B121" s="2"/>
    </row>
    <row r="122" spans="1:2" ht="12.75">
      <c r="A122" s="3"/>
      <c r="B122" s="2"/>
    </row>
    <row r="123" spans="1:2" ht="12.75">
      <c r="A123" s="3"/>
      <c r="B123" s="2"/>
    </row>
    <row r="124" spans="1:2" ht="12.75">
      <c r="A124" s="3"/>
      <c r="B124" s="2"/>
    </row>
    <row r="125" spans="1:2" ht="12.75">
      <c r="A125" s="3"/>
      <c r="B125" s="2"/>
    </row>
    <row r="126" spans="1:2" ht="12.75">
      <c r="A126" s="3"/>
      <c r="B126" s="2"/>
    </row>
    <row r="127" spans="1:2" ht="12.75">
      <c r="A127" s="3"/>
      <c r="B127" s="2"/>
    </row>
    <row r="128" spans="1:2" ht="12.75">
      <c r="A128" s="3"/>
      <c r="B128" s="2"/>
    </row>
    <row r="129" spans="1:2" ht="12.75">
      <c r="A129" s="3"/>
      <c r="B129" s="2"/>
    </row>
    <row r="130" spans="1:2" ht="12.75">
      <c r="A130" s="3"/>
      <c r="B130" s="2"/>
    </row>
    <row r="131" spans="1:2" ht="12.75">
      <c r="A131" s="3"/>
      <c r="B131" s="2"/>
    </row>
    <row r="132" spans="1:2" ht="12.75">
      <c r="A132" s="3"/>
      <c r="B132" s="2"/>
    </row>
    <row r="133" spans="1:2" ht="12.75">
      <c r="A133" s="3"/>
      <c r="B133" s="2"/>
    </row>
    <row r="134" spans="1:2" ht="12.75">
      <c r="A134" s="3"/>
      <c r="B134" s="2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</sheetData>
  <sheetProtection/>
  <mergeCells count="7">
    <mergeCell ref="A57:B57"/>
    <mergeCell ref="A4:E4"/>
    <mergeCell ref="B7:B8"/>
    <mergeCell ref="C7:C8"/>
    <mergeCell ref="D7:D8"/>
    <mergeCell ref="E7:E8"/>
    <mergeCell ref="A7:A8"/>
  </mergeCells>
  <printOptions/>
  <pageMargins left="0.6299212598425197" right="0.3937007874015748" top="0.7874015748031497" bottom="0.6299212598425197" header="0.5118110236220472" footer="0.2755905511811024"/>
  <pageSetup horizontalDpi="600" verticalDpi="600" orientation="portrait" paperSize="9" scale="75" r:id="rId1"/>
  <headerFooter differentFirst="1" alignWithMargins="0">
    <oddHeader>&amp;C&amp;"Times New Roman,курсив"&amp;14&amp;P&amp;R&amp;"Times New Roman,курсив"&amp;16Продовження додатка</oddHeader>
  </headerFooter>
  <rowBreaks count="1" manualBreakCount="1">
    <brk id="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рт</cp:lastModifiedBy>
  <cp:lastPrinted>2016-02-09T13:26:03Z</cp:lastPrinted>
  <dcterms:created xsi:type="dcterms:W3CDTF">2005-04-08T06:14:05Z</dcterms:created>
  <dcterms:modified xsi:type="dcterms:W3CDTF">2016-02-16T13:34:12Z</dcterms:modified>
  <cp:category/>
  <cp:version/>
  <cp:contentType/>
  <cp:contentStatus/>
</cp:coreProperties>
</file>