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35" windowWidth="15480" windowHeight="11640"/>
  </bookViews>
  <sheets>
    <sheet name="Лист1" sheetId="1" r:id="rId1"/>
  </sheets>
  <definedNames>
    <definedName name="_xlnm.Print_Area" localSheetId="0">Лист1!$A$1:$J$54</definedName>
  </definedNames>
  <calcPr calcId="144525"/>
</workbook>
</file>

<file path=xl/calcChain.xml><?xml version="1.0" encoding="utf-8"?>
<calcChain xmlns="http://schemas.openxmlformats.org/spreadsheetml/2006/main">
  <c r="D69" i="1" l="1"/>
  <c r="B24" i="1"/>
  <c r="B31" i="1" s="1"/>
  <c r="B33" i="1" s="1"/>
  <c r="B41" i="1" s="1"/>
  <c r="G20" i="1"/>
  <c r="G24" i="1"/>
  <c r="G31" i="1"/>
  <c r="G33" i="1"/>
  <c r="G36" i="1"/>
  <c r="G41" i="1"/>
  <c r="G45" i="1"/>
  <c r="G48" i="1"/>
  <c r="H41" i="1"/>
  <c r="I41" i="1"/>
  <c r="C68" i="1"/>
  <c r="J13" i="1"/>
  <c r="I48" i="1"/>
  <c r="H48" i="1"/>
  <c r="H31" i="1"/>
  <c r="I31" i="1"/>
  <c r="J18" i="1"/>
  <c r="J19" i="1"/>
  <c r="J21" i="1"/>
  <c r="J22" i="1"/>
  <c r="J23" i="1"/>
  <c r="J27" i="1"/>
  <c r="J28" i="1"/>
  <c r="J29" i="1"/>
  <c r="J30" i="1"/>
  <c r="J32" i="1"/>
  <c r="J34" i="1"/>
  <c r="J35" i="1"/>
  <c r="J39" i="1"/>
  <c r="J40" i="1"/>
  <c r="J42" i="1"/>
  <c r="J43" i="1"/>
  <c r="J44" i="1"/>
  <c r="J46" i="1"/>
  <c r="J47" i="1"/>
  <c r="J14" i="1"/>
  <c r="J15" i="1"/>
  <c r="J16" i="1"/>
  <c r="J17" i="1"/>
  <c r="B36" i="1" l="1"/>
  <c r="B45" i="1"/>
  <c r="B48" i="1" s="1"/>
  <c r="G49" i="1"/>
  <c r="I45" i="1"/>
  <c r="J48" i="1"/>
  <c r="H45" i="1"/>
  <c r="I36" i="1"/>
  <c r="H36" i="1"/>
  <c r="J33" i="1"/>
  <c r="J31" i="1"/>
  <c r="I24" i="1"/>
  <c r="H24" i="1"/>
  <c r="I20" i="1"/>
  <c r="H20" i="1"/>
  <c r="H49" i="1" s="1"/>
  <c r="I49" i="1" l="1"/>
  <c r="J49" i="1" s="1"/>
  <c r="J20" i="1"/>
  <c r="J36" i="1"/>
  <c r="J45" i="1"/>
  <c r="J41" i="1"/>
  <c r="J24" i="1"/>
</calcChain>
</file>

<file path=xl/sharedStrings.xml><?xml version="1.0" encoding="utf-8"?>
<sst xmlns="http://schemas.openxmlformats.org/spreadsheetml/2006/main" count="121" uniqueCount="60">
  <si>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</si>
  <si>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</si>
  <si>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</si>
  <si>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</si>
  <si>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>Орієнтовні обсяги фінансування (вартість),  тис. гривень, у тому числі:</t>
  </si>
  <si>
    <t xml:space="preserve">Міський бюджет </t>
  </si>
  <si>
    <t>Знесення (розбирання) об'єктів (елементів) благоустрою</t>
  </si>
  <si>
    <t>2017-2019</t>
  </si>
  <si>
    <t>Управління благоустрою та житлової політики виконкому Криворізької міської ради</t>
  </si>
  <si>
    <t>Громадський бюджет</t>
  </si>
  <si>
    <t>Разом</t>
  </si>
  <si>
    <t>2017 рік</t>
  </si>
  <si>
    <t>2018 рік</t>
  </si>
  <si>
    <t>2019 рік</t>
  </si>
  <si>
    <t>Об'єкти (елементи) благоустрою (парки, сквери, бульвари та інші)</t>
  </si>
  <si>
    <t>Кладовища міста</t>
  </si>
  <si>
    <t>Утримання зелених насаджень</t>
  </si>
  <si>
    <t>Послуги щодо поховання</t>
  </si>
  <si>
    <t>Утримання ДНС</t>
  </si>
  <si>
    <t>Ремонт та реконструкція ДНС</t>
  </si>
  <si>
    <t>Поточна електроенергія на утримання ДНС</t>
  </si>
  <si>
    <t>Утримання кладовищ</t>
  </si>
  <si>
    <t>Охорона кладовищ</t>
  </si>
  <si>
    <t>Водопостачання та водовідведення на кладовищах міста</t>
  </si>
  <si>
    <t xml:space="preserve">Організація поховання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родичів. </t>
  </si>
  <si>
    <t>Послуги з доставки до Криворізького  міжрайонного відділу комунального закладу «Дніпропетровське обласне   бюро судово-медичної експертизи «Дніпропетровської обласної ради» тіл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 або осіб чи установ, які можуть взяти на себе доставку тіл</t>
  </si>
  <si>
    <t>Поповнення статутного капіталу на придбання обладнання і предметів довгострокового користування</t>
  </si>
  <si>
    <t>Розбирання, монтаж, придбання металевих новорічних конструкцій та світлових прикрас на об’єктах благоустрою</t>
  </si>
  <si>
    <t>Ремонт кладовищ міста та їх елементів</t>
  </si>
  <si>
    <t xml:space="preserve">Інвентаризація, експертна оцінка об'єктів (елементів) благоустрою </t>
  </si>
  <si>
    <t>Секретар міської ради</t>
  </si>
  <si>
    <t xml:space="preserve">               С.Маляренко</t>
  </si>
  <si>
    <t>Продовження додатка</t>
  </si>
  <si>
    <r>
      <t>Утримання, поточний, капітальний ремонти, реконструкція та  енергозабезпечення об</t>
    </r>
    <r>
      <rPr>
        <sz val="13"/>
        <rFont val="Calibri"/>
        <family val="2"/>
        <charset val="204"/>
      </rPr>
      <t>'</t>
    </r>
    <r>
      <rPr>
        <sz val="13"/>
        <rFont val="Times New Roman"/>
        <family val="1"/>
        <charset val="204"/>
      </rPr>
      <t>єктів (елементів) благоустрою</t>
    </r>
  </si>
  <si>
    <t>Поповнення статутного капіталу для виконання робіт за об'єктом "Парк культури і відпочинку імені Б.Хмельницького"</t>
  </si>
  <si>
    <t>Охорона об'єктів  (елементів) благоустрою</t>
  </si>
  <si>
    <t>Придбання та встановлення об'єктів (елементів) благоустрою</t>
  </si>
  <si>
    <t>Капітальний ремонт об'єктів (елементів) благоустрою</t>
  </si>
  <si>
    <t>Утримання модульних туалетів</t>
  </si>
  <si>
    <t>Усього</t>
  </si>
  <si>
    <t>Строк, роки</t>
  </si>
  <si>
    <t>Інші заходи, пов'язані з економічною діяльністю</t>
  </si>
  <si>
    <t xml:space="preserve">Придбання та встановлення об'єктів (елементів) благоустрою, дитячих, спортивних  та інших майданчиків, малих архітектурних форм </t>
  </si>
  <si>
    <t>Дже-рела фінан-сування</t>
  </si>
  <si>
    <t>№ з/п</t>
  </si>
  <si>
    <t xml:space="preserve">Дренажні насосні станції  (ДНС) та дренажі </t>
  </si>
  <si>
    <t xml:space="preserve">Напрями діяльності й заходи  Програми </t>
  </si>
  <si>
    <t xml:space="preserve">Додаток  </t>
  </si>
  <si>
    <t>до Програми розвитку та утримання</t>
  </si>
  <si>
    <t>об'єктів (елементів) благоуст</t>
  </si>
  <si>
    <t>Cкладання проектів землеустрою щодо відведення земельних ділянок під розміщення об'єктів (елементів) благоустрою</t>
  </si>
  <si>
    <t>Управління благоустрою та житлової політики виконкому Криворізької міської ради - головний розпорядник, комунальне підприємство "Кривбасводо-канал"- одержувач коштів</t>
  </si>
  <si>
    <t>Управління благоустрою та житлової політики виконкому Криворізької міської ради - головний розпорядник, комунальне підприємство "Кривбасводо-канал" - одержувач коштів</t>
  </si>
  <si>
    <t>Управління благоустрою та житлової політики виконкому Криворізької міської ради - головний розпорядник, комунальне підприємство "Ритуал Сервіс Плюс" - одержувач коштів</t>
  </si>
  <si>
    <t>Управління благоустрою та житлової політики виконкому Криворізької міської ради - головний розпорядник, комунальне підприємство "Парк культури і відпочинку ім.Б.Хмельницького"- одержувач коштів</t>
  </si>
  <si>
    <t>Управління благоустрою та житлової політики виконкому Криворізької міської ради-головний розпорядник, комунальне підприємство "Сансервіс" - одержувачі коштів</t>
  </si>
  <si>
    <t>м.Кривого Рогу на період 2017 - 2019 років</t>
  </si>
  <si>
    <t>6. Заходи, пов'язані з економічною діяльністю комунального підприємства "Сансервіс"</t>
  </si>
  <si>
    <t>7. Заходи, пов'язані з економічною діяльністю комунального підприємства "Парк культу-ри і відпочинку імені Б.Хмель-ницького"</t>
  </si>
  <si>
    <t>Заходи з озеленення території міста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</si>
</sst>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name val="Arial Cyr"/>
      <charset val="204"/>
    </font>
    <font>
      <b/>
      <i/>
      <sz val="14"/>
      <name val="Times New Roman"/>
      <family val="1"/>
      <charset val="204"/>
    </font>
    <font>
      <b/>
      <i/>
      <sz val="10"/>
      <name val="Arial Cyr"/>
      <charset val="204"/>
    </font>
    <font>
      <b/>
      <i/>
      <sz val="12"/>
      <name val="Times New Roman"/>
      <family val="1"/>
      <charset val="204"/>
    </font>
    <font>
      <i/>
      <sz val="23"/>
      <name val="Times New Roman"/>
      <family val="1"/>
      <charset val="204"/>
    </font>
    <font>
      <i/>
      <sz val="24"/>
      <name val="Times New Roman"/>
      <family val="1"/>
      <charset val="204"/>
    </font>
    <font>
      <i/>
      <sz val="19"/>
      <name val="Times New Roman"/>
      <family val="1"/>
      <charset val="204"/>
    </font>
    <font>
      <sz val="22"/>
      <name val="Arial"/>
      <family val="2"/>
      <charset val="204"/>
    </font>
    <font>
      <sz val="22"/>
      <name val="Times New Roman"/>
      <family val="1"/>
      <charset val="204"/>
    </font>
    <font>
      <b/>
      <i/>
      <sz val="22"/>
      <name val="Times New Roman"/>
      <family val="1"/>
      <charset val="204"/>
    </font>
    <font>
      <sz val="22"/>
      <name val="Arial Cyr"/>
      <charset val="204"/>
    </font>
    <font>
      <b/>
      <i/>
      <sz val="22"/>
      <color indexed="8"/>
      <name val="Times New Roman"/>
      <family val="1"/>
      <charset val="204"/>
    </font>
    <font>
      <i/>
      <sz val="1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13"/>
      <name val="Calibri"/>
      <family val="2"/>
      <charset val="204"/>
    </font>
    <font>
      <b/>
      <i/>
      <sz val="13"/>
      <name val="Arial Cyr"/>
      <charset val="204"/>
    </font>
    <font>
      <b/>
      <sz val="13"/>
      <name val="Times New Roman"/>
      <family val="1"/>
      <charset val="204"/>
    </font>
    <font>
      <sz val="13"/>
      <name val="Arial Cyr"/>
      <charset val="204"/>
    </font>
    <font>
      <b/>
      <i/>
      <sz val="13"/>
      <color indexed="8"/>
      <name val="Times New Roman"/>
      <family val="1"/>
      <charset val="204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66">
    <xf numFmtId="0" fontId="0" fillId="0" borderId="0" xfId="0"/>
    <xf numFmtId="0" fontId="6" fillId="0" borderId="0" xfId="0" applyFont="1" applyAlignment="1">
      <alignment horizontal="justify"/>
    </xf>
    <xf numFmtId="0" fontId="0" fillId="0" borderId="0" xfId="0" applyAlignment="1">
      <alignment horizontal="center" wrapText="1"/>
    </xf>
    <xf numFmtId="0" fontId="6" fillId="0" borderId="0" xfId="0" applyFont="1" applyAlignment="1"/>
    <xf numFmtId="0" fontId="2" fillId="0" borderId="0" xfId="0" applyFont="1"/>
    <xf numFmtId="4" fontId="0" fillId="0" borderId="0" xfId="0" applyNumberFormat="1"/>
    <xf numFmtId="0" fontId="3" fillId="0" borderId="1" xfId="0" applyFont="1" applyBorder="1" applyAlignment="1">
      <alignment horizontal="center" vertical="top" wrapText="1"/>
    </xf>
    <xf numFmtId="4" fontId="6" fillId="0" borderId="1" xfId="0" applyNumberFormat="1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2" xfId="0" applyFont="1" applyBorder="1" applyAlignment="1">
      <alignment horizontal="center" vertical="top" wrapText="1"/>
    </xf>
    <xf numFmtId="4" fontId="6" fillId="0" borderId="12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4" fontId="2" fillId="0" borderId="12" xfId="0" applyNumberFormat="1" applyFont="1" applyBorder="1" applyAlignment="1">
      <alignment horizontal="center" vertical="top" wrapText="1"/>
    </xf>
    <xf numFmtId="4" fontId="6" fillId="0" borderId="13" xfId="0" applyNumberFormat="1" applyFont="1" applyBorder="1" applyAlignment="1">
      <alignment horizontal="center" vertical="top" wrapText="1"/>
    </xf>
    <xf numFmtId="4" fontId="2" fillId="0" borderId="13" xfId="0" applyNumberFormat="1" applyFont="1" applyBorder="1" applyAlignment="1">
      <alignment horizontal="center" vertical="top" wrapText="1"/>
    </xf>
    <xf numFmtId="0" fontId="10" fillId="0" borderId="12" xfId="0" applyFont="1" applyBorder="1" applyAlignment="1">
      <alignment horizontal="justify" vertical="top" wrapText="1"/>
    </xf>
    <xf numFmtId="0" fontId="5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vertical="top" wrapText="1"/>
    </xf>
    <xf numFmtId="0" fontId="3" fillId="0" borderId="13" xfId="0" applyFont="1" applyBorder="1" applyAlignment="1">
      <alignment vertical="top" wrapText="1"/>
    </xf>
    <xf numFmtId="0" fontId="3" fillId="0" borderId="12" xfId="0" applyFont="1" applyBorder="1" applyAlignment="1">
      <alignment horizontal="left" vertical="top" wrapText="1"/>
    </xf>
    <xf numFmtId="4" fontId="2" fillId="0" borderId="3" xfId="0" applyNumberFormat="1" applyFont="1" applyBorder="1" applyAlignment="1">
      <alignment vertical="top"/>
    </xf>
    <xf numFmtId="4" fontId="2" fillId="0" borderId="3" xfId="0" applyNumberFormat="1" applyFont="1" applyBorder="1" applyAlignment="1">
      <alignment vertical="top" wrapText="1"/>
    </xf>
    <xf numFmtId="0" fontId="2" fillId="0" borderId="4" xfId="0" applyFont="1" applyBorder="1" applyAlignment="1">
      <alignment wrapText="1"/>
    </xf>
    <xf numFmtId="4" fontId="2" fillId="0" borderId="4" xfId="0" applyNumberFormat="1" applyFont="1" applyBorder="1" applyAlignment="1">
      <alignment vertical="top" wrapText="1"/>
    </xf>
    <xf numFmtId="0" fontId="15" fillId="2" borderId="0" xfId="1" applyFont="1" applyFill="1" applyBorder="1" applyAlignment="1"/>
    <xf numFmtId="0" fontId="16" fillId="0" borderId="0" xfId="0" applyFont="1" applyAlignment="1"/>
    <xf numFmtId="0" fontId="17" fillId="2" borderId="0" xfId="1" applyFont="1" applyFill="1"/>
    <xf numFmtId="0" fontId="14" fillId="2" borderId="0" xfId="1" applyFont="1" applyFill="1" applyBorder="1" applyAlignment="1">
      <alignment wrapText="1"/>
    </xf>
    <xf numFmtId="0" fontId="13" fillId="2" borderId="0" xfId="1" applyFont="1" applyFill="1" applyBorder="1" applyAlignment="1">
      <alignment wrapText="1"/>
    </xf>
    <xf numFmtId="0" fontId="4" fillId="2" borderId="0" xfId="1" applyFont="1" applyFill="1" applyBorder="1" applyAlignment="1">
      <alignment horizontal="left" vertical="top" wrapText="1"/>
    </xf>
    <xf numFmtId="0" fontId="3" fillId="2" borderId="0" xfId="1" applyFont="1" applyFill="1" applyBorder="1" applyAlignment="1">
      <alignment horizontal="center" wrapText="1"/>
    </xf>
    <xf numFmtId="4" fontId="3" fillId="2" borderId="0" xfId="1" applyNumberFormat="1" applyFont="1" applyFill="1" applyBorder="1" applyAlignment="1">
      <alignment horizontal="center" wrapText="1"/>
    </xf>
    <xf numFmtId="0" fontId="3" fillId="2" borderId="0" xfId="1" applyFont="1" applyFill="1"/>
    <xf numFmtId="0" fontId="19" fillId="0" borderId="0" xfId="0" applyFont="1"/>
    <xf numFmtId="0" fontId="7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4" fontId="6" fillId="0" borderId="0" xfId="0" applyNumberFormat="1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21" fillId="2" borderId="0" xfId="1" applyFont="1" applyFill="1" applyBorder="1" applyAlignment="1"/>
    <xf numFmtId="0" fontId="18" fillId="2" borderId="0" xfId="1" applyFont="1" applyFill="1" applyAlignment="1">
      <alignment horizontal="left" wrapText="1"/>
    </xf>
    <xf numFmtId="4" fontId="17" fillId="2" borderId="0" xfId="1" applyNumberFormat="1" applyFont="1" applyFill="1" applyAlignment="1">
      <alignment wrapText="1"/>
    </xf>
    <xf numFmtId="4" fontId="18" fillId="2" borderId="0" xfId="1" applyNumberFormat="1" applyFont="1" applyFill="1"/>
    <xf numFmtId="0" fontId="16" fillId="2" borderId="0" xfId="0" applyFont="1" applyFill="1" applyAlignment="1">
      <alignment horizontal="left" wrapText="1"/>
    </xf>
    <xf numFmtId="0" fontId="23" fillId="0" borderId="8" xfId="0" applyNumberFormat="1" applyFont="1" applyBorder="1" applyAlignment="1">
      <alignment horizontal="center" vertical="center" wrapText="1"/>
    </xf>
    <xf numFmtId="0" fontId="23" fillId="0" borderId="4" xfId="0" applyNumberFormat="1" applyFont="1" applyBorder="1" applyAlignment="1">
      <alignment horizontal="center" vertical="center" wrapText="1"/>
    </xf>
    <xf numFmtId="0" fontId="22" fillId="0" borderId="4" xfId="0" applyNumberFormat="1" applyFont="1" applyBorder="1" applyAlignment="1">
      <alignment horizontal="center" vertical="center" wrapText="1"/>
    </xf>
    <xf numFmtId="0" fontId="23" fillId="0" borderId="2" xfId="0" applyFont="1" applyBorder="1" applyAlignment="1">
      <alignment horizontal="left" vertical="top" wrapText="1"/>
    </xf>
    <xf numFmtId="0" fontId="23" fillId="0" borderId="2" xfId="0" applyFont="1" applyBorder="1" applyAlignment="1">
      <alignment horizontal="center" vertical="top" wrapText="1"/>
    </xf>
    <xf numFmtId="4" fontId="22" fillId="0" borderId="2" xfId="0" applyNumberFormat="1" applyFont="1" applyBorder="1" applyAlignment="1">
      <alignment horizontal="center" vertical="top" wrapText="1"/>
    </xf>
    <xf numFmtId="4" fontId="23" fillId="0" borderId="2" xfId="0" applyNumberFormat="1" applyFont="1" applyBorder="1" applyAlignment="1">
      <alignment horizontal="center" vertical="top" wrapText="1"/>
    </xf>
    <xf numFmtId="0" fontId="23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center" vertical="top" wrapText="1"/>
    </xf>
    <xf numFmtId="4" fontId="22" fillId="0" borderId="1" xfId="0" applyNumberFormat="1" applyFont="1" applyBorder="1" applyAlignment="1">
      <alignment horizontal="center" vertical="top" wrapText="1"/>
    </xf>
    <xf numFmtId="4" fontId="23" fillId="0" borderId="1" xfId="0" applyNumberFormat="1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4" fontId="22" fillId="0" borderId="3" xfId="0" applyNumberFormat="1" applyFont="1" applyBorder="1" applyAlignment="1">
      <alignment horizontal="center" vertical="top" wrapText="1"/>
    </xf>
    <xf numFmtId="4" fontId="23" fillId="0" borderId="3" xfId="0" applyNumberFormat="1" applyFont="1" applyBorder="1" applyAlignment="1">
      <alignment horizontal="center" vertical="top" wrapText="1"/>
    </xf>
    <xf numFmtId="0" fontId="23" fillId="2" borderId="12" xfId="1" applyFont="1" applyFill="1" applyBorder="1" applyAlignment="1">
      <alignment horizontal="left" vertical="top" wrapText="1"/>
    </xf>
    <xf numFmtId="0" fontId="23" fillId="0" borderId="12" xfId="0" applyFont="1" applyBorder="1" applyAlignment="1">
      <alignment horizontal="center" vertical="top" wrapText="1"/>
    </xf>
    <xf numFmtId="4" fontId="22" fillId="0" borderId="12" xfId="0" applyNumberFormat="1" applyFont="1" applyBorder="1" applyAlignment="1">
      <alignment horizontal="center" vertical="top" wrapText="1"/>
    </xf>
    <xf numFmtId="4" fontId="23" fillId="0" borderId="12" xfId="0" applyNumberFormat="1" applyFont="1" applyBorder="1" applyAlignment="1">
      <alignment horizontal="center" vertical="top" wrapText="1"/>
    </xf>
    <xf numFmtId="0" fontId="23" fillId="2" borderId="1" xfId="1" applyFont="1" applyFill="1" applyBorder="1" applyAlignment="1">
      <alignment horizontal="left" vertical="top" wrapText="1"/>
    </xf>
    <xf numFmtId="4" fontId="22" fillId="3" borderId="1" xfId="0" applyNumberFormat="1" applyFont="1" applyFill="1" applyBorder="1" applyAlignment="1">
      <alignment horizontal="center" vertical="top" wrapText="1"/>
    </xf>
    <xf numFmtId="4" fontId="23" fillId="3" borderId="1" xfId="0" applyNumberFormat="1" applyFont="1" applyFill="1" applyBorder="1" applyAlignment="1">
      <alignment horizontal="center" vertical="top" wrapText="1"/>
    </xf>
    <xf numFmtId="0" fontId="23" fillId="0" borderId="13" xfId="0" applyFont="1" applyBorder="1" applyAlignment="1">
      <alignment horizontal="center" vertical="top" wrapText="1"/>
    </xf>
    <xf numFmtId="4" fontId="22" fillId="0" borderId="13" xfId="0" applyNumberFormat="1" applyFont="1" applyBorder="1" applyAlignment="1">
      <alignment horizontal="center" vertical="top" wrapText="1"/>
    </xf>
    <xf numFmtId="4" fontId="23" fillId="0" borderId="26" xfId="0" applyNumberFormat="1" applyFont="1" applyBorder="1" applyAlignment="1">
      <alignment horizontal="center" vertical="top" wrapText="1"/>
    </xf>
    <xf numFmtId="4" fontId="23" fillId="0" borderId="27" xfId="0" applyNumberFormat="1" applyFont="1" applyBorder="1" applyAlignment="1">
      <alignment horizontal="center" vertical="top" wrapText="1"/>
    </xf>
    <xf numFmtId="4" fontId="23" fillId="0" borderId="28" xfId="0" applyNumberFormat="1" applyFont="1" applyBorder="1" applyAlignment="1">
      <alignment horizontal="center" vertical="top" wrapText="1"/>
    </xf>
    <xf numFmtId="0" fontId="2" fillId="0" borderId="29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top" wrapText="1"/>
    </xf>
    <xf numFmtId="4" fontId="2" fillId="0" borderId="27" xfId="0" applyNumberFormat="1" applyFont="1" applyBorder="1" applyAlignment="1">
      <alignment horizontal="center" vertical="top" wrapText="1"/>
    </xf>
    <xf numFmtId="4" fontId="2" fillId="0" borderId="28" xfId="0" applyNumberFormat="1" applyFont="1" applyBorder="1" applyAlignment="1">
      <alignment horizontal="center" vertical="top" wrapText="1"/>
    </xf>
    <xf numFmtId="0" fontId="3" fillId="0" borderId="23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vertical="top" wrapText="1"/>
    </xf>
    <xf numFmtId="49" fontId="3" fillId="0" borderId="12" xfId="0" applyNumberFormat="1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center" vertical="top" wrapText="1"/>
    </xf>
    <xf numFmtId="4" fontId="6" fillId="0" borderId="1" xfId="0" applyNumberFormat="1" applyFont="1" applyFill="1" applyBorder="1" applyAlignment="1">
      <alignment horizontal="center" vertical="top" wrapText="1"/>
    </xf>
    <xf numFmtId="4" fontId="2" fillId="0" borderId="27" xfId="0" applyNumberFormat="1" applyFont="1" applyFill="1" applyBorder="1" applyAlignment="1">
      <alignment horizontal="center" vertical="top" wrapText="1"/>
    </xf>
    <xf numFmtId="4" fontId="6" fillId="0" borderId="12" xfId="0" applyNumberFormat="1" applyFont="1" applyFill="1" applyBorder="1" applyAlignment="1">
      <alignment horizontal="center" vertical="top" wrapText="1"/>
    </xf>
    <xf numFmtId="4" fontId="2" fillId="0" borderId="12" xfId="0" applyNumberFormat="1" applyFont="1" applyFill="1" applyBorder="1" applyAlignment="1">
      <alignment horizontal="center" vertical="top" wrapText="1"/>
    </xf>
    <xf numFmtId="4" fontId="2" fillId="0" borderId="26" xfId="0" applyNumberFormat="1" applyFont="1" applyFill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12" xfId="0" applyFont="1" applyBorder="1" applyAlignment="1">
      <alignment vertical="top" wrapText="1"/>
    </xf>
    <xf numFmtId="0" fontId="3" fillId="0" borderId="12" xfId="0" applyFont="1" applyBorder="1" applyAlignment="1">
      <alignment horizontal="center" vertical="top" wrapText="1"/>
    </xf>
    <xf numFmtId="0" fontId="23" fillId="0" borderId="4" xfId="0" applyNumberFormat="1" applyFont="1" applyBorder="1" applyAlignment="1">
      <alignment horizontal="center" vertical="center"/>
    </xf>
    <xf numFmtId="4" fontId="2" fillId="0" borderId="32" xfId="0" applyNumberFormat="1" applyFont="1" applyBorder="1" applyAlignment="1">
      <alignment horizontal="center" vertical="top" wrapText="1"/>
    </xf>
    <xf numFmtId="4" fontId="2" fillId="0" borderId="29" xfId="0" applyNumberFormat="1" applyFont="1" applyBorder="1" applyAlignment="1">
      <alignment horizontal="center" vertical="top" wrapText="1"/>
    </xf>
    <xf numFmtId="0" fontId="23" fillId="2" borderId="1" xfId="1" applyFont="1" applyFill="1" applyBorder="1" applyAlignment="1">
      <alignment horizontal="left" vertical="top"/>
    </xf>
    <xf numFmtId="0" fontId="3" fillId="0" borderId="12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4" fontId="21" fillId="0" borderId="0" xfId="0" applyNumberFormat="1" applyFont="1" applyBorder="1" applyAlignment="1">
      <alignment horizontal="center" wrapText="1"/>
    </xf>
    <xf numFmtId="0" fontId="3" fillId="0" borderId="15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30" xfId="0" applyFont="1" applyBorder="1" applyAlignment="1">
      <alignment horizontal="center" vertical="top" wrapText="1"/>
    </xf>
    <xf numFmtId="49" fontId="12" fillId="0" borderId="14" xfId="0" applyNumberFormat="1" applyFont="1" applyBorder="1" applyAlignment="1">
      <alignment horizontal="left" vertical="top" wrapText="1"/>
    </xf>
    <xf numFmtId="49" fontId="12" fillId="0" borderId="5" xfId="0" applyNumberFormat="1" applyFont="1" applyBorder="1" applyAlignment="1">
      <alignment horizontal="left" vertical="top" wrapText="1"/>
    </xf>
    <xf numFmtId="49" fontId="12" fillId="0" borderId="2" xfId="0" applyNumberFormat="1" applyFont="1" applyBorder="1" applyAlignment="1">
      <alignment horizontal="left" vertical="top" wrapText="1"/>
    </xf>
    <xf numFmtId="0" fontId="18" fillId="2" borderId="0" xfId="1" applyFont="1" applyFill="1" applyAlignment="1">
      <alignment horizontal="left" wrapText="1"/>
    </xf>
    <xf numFmtId="0" fontId="8" fillId="0" borderId="23" xfId="0" applyFont="1" applyBorder="1" applyAlignment="1">
      <alignment horizontal="center" wrapText="1"/>
    </xf>
    <xf numFmtId="0" fontId="8" fillId="0" borderId="24" xfId="0" applyFont="1" applyBorder="1" applyAlignment="1">
      <alignment horizontal="center" wrapText="1"/>
    </xf>
    <xf numFmtId="0" fontId="8" fillId="0" borderId="25" xfId="0" applyFont="1" applyBorder="1" applyAlignment="1">
      <alignment horizontal="center" wrapText="1"/>
    </xf>
    <xf numFmtId="0" fontId="18" fillId="2" borderId="0" xfId="1" applyFont="1" applyFill="1" applyBorder="1" applyAlignment="1">
      <alignment horizontal="center" wrapText="1"/>
    </xf>
    <xf numFmtId="0" fontId="0" fillId="2" borderId="0" xfId="0" applyFill="1" applyAlignment="1">
      <alignment wrapText="1"/>
    </xf>
    <xf numFmtId="0" fontId="7" fillId="0" borderId="16" xfId="0" applyFont="1" applyBorder="1" applyAlignment="1">
      <alignment horizontal="left" vertical="top" wrapText="1"/>
    </xf>
    <xf numFmtId="0" fontId="7" fillId="0" borderId="22" xfId="0" applyFont="1" applyBorder="1" applyAlignment="1">
      <alignment horizontal="left" vertical="top" wrapText="1"/>
    </xf>
    <xf numFmtId="0" fontId="7" fillId="0" borderId="17" xfId="0" applyFont="1" applyBorder="1" applyAlignment="1">
      <alignment horizontal="left" vertical="top" wrapText="1"/>
    </xf>
    <xf numFmtId="0" fontId="7" fillId="0" borderId="19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0" fontId="7" fillId="0" borderId="21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3" fillId="0" borderId="14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10" fillId="0" borderId="12" xfId="0" applyFont="1" applyBorder="1" applyAlignment="1">
      <alignment horizontal="justify" vertical="top" wrapText="1"/>
    </xf>
    <xf numFmtId="0" fontId="30" fillId="0" borderId="1" xfId="0" applyFont="1" applyBorder="1" applyAlignment="1">
      <alignment horizontal="justify" vertical="top" wrapText="1"/>
    </xf>
    <xf numFmtId="0" fontId="10" fillId="0" borderId="12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10" fillId="0" borderId="14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23" fillId="0" borderId="9" xfId="0" applyFont="1" applyBorder="1" applyAlignment="1">
      <alignment horizontal="center" vertical="top" wrapText="1"/>
    </xf>
    <xf numFmtId="0" fontId="23" fillId="0" borderId="6" xfId="0" applyFont="1" applyBorder="1" applyAlignment="1">
      <alignment horizontal="center" vertical="top" wrapText="1"/>
    </xf>
    <xf numFmtId="0" fontId="23" fillId="0" borderId="7" xfId="0" applyFont="1" applyBorder="1" applyAlignment="1">
      <alignment horizontal="center" vertical="top" wrapText="1"/>
    </xf>
    <xf numFmtId="0" fontId="27" fillId="0" borderId="3" xfId="0" applyFont="1" applyBorder="1" applyAlignment="1">
      <alignment horizontal="left" vertical="top" wrapText="1"/>
    </xf>
    <xf numFmtId="0" fontId="23" fillId="0" borderId="11" xfId="0" applyFont="1" applyBorder="1" applyAlignment="1">
      <alignment horizontal="center" vertical="top" wrapText="1"/>
    </xf>
    <xf numFmtId="0" fontId="23" fillId="0" borderId="18" xfId="0" applyFont="1" applyBorder="1" applyAlignment="1">
      <alignment horizontal="center" vertical="top" wrapText="1"/>
    </xf>
    <xf numFmtId="0" fontId="27" fillId="0" borderId="19" xfId="0" applyFont="1" applyBorder="1" applyAlignment="1">
      <alignment horizontal="left" vertical="top" wrapText="1"/>
    </xf>
    <xf numFmtId="0" fontId="27" fillId="0" borderId="20" xfId="0" applyFont="1" applyBorder="1" applyAlignment="1">
      <alignment horizontal="left" vertical="top" wrapText="1"/>
    </xf>
    <xf numFmtId="0" fontId="27" fillId="0" borderId="21" xfId="0" applyFont="1" applyBorder="1" applyAlignment="1">
      <alignment horizontal="left" vertical="top" wrapText="1"/>
    </xf>
    <xf numFmtId="0" fontId="24" fillId="0" borderId="5" xfId="0" applyFont="1" applyBorder="1" applyAlignment="1">
      <alignment horizontal="left" vertical="top" wrapText="1"/>
    </xf>
    <xf numFmtId="0" fontId="26" fillId="0" borderId="5" xfId="0" applyFont="1" applyBorder="1" applyAlignment="1">
      <alignment horizontal="left" vertical="top" wrapText="1"/>
    </xf>
    <xf numFmtId="0" fontId="26" fillId="0" borderId="2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center" vertical="top" wrapText="1"/>
    </xf>
    <xf numFmtId="0" fontId="23" fillId="0" borderId="12" xfId="0" applyFont="1" applyBorder="1" applyAlignment="1">
      <alignment horizontal="center" vertical="top" wrapText="1"/>
    </xf>
    <xf numFmtId="0" fontId="28" fillId="0" borderId="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0" fillId="0" borderId="13" xfId="0" applyBorder="1" applyAlignment="1">
      <alignment vertical="top" wrapText="1"/>
    </xf>
    <xf numFmtId="0" fontId="24" fillId="0" borderId="14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20" fillId="0" borderId="0" xfId="0" applyFont="1" applyAlignment="1">
      <alignment horizont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0" fillId="0" borderId="5" xfId="0" applyBorder="1"/>
    <xf numFmtId="0" fontId="0" fillId="0" borderId="31" xfId="0" applyBorder="1"/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abSelected="1" view="pageBreakPreview" zoomScale="55" zoomScaleNormal="85" zoomScaleSheetLayoutView="55" workbookViewId="0">
      <selection activeCell="C51" sqref="C51"/>
    </sheetView>
  </sheetViews>
  <sheetFormatPr defaultRowHeight="12.75" x14ac:dyDescent="0.2"/>
  <cols>
    <col min="1" max="1" width="4.28515625" customWidth="1"/>
    <col min="2" max="2" width="19" customWidth="1"/>
    <col min="3" max="3" width="26.5703125" customWidth="1"/>
    <col min="4" max="4" width="8.5703125" customWidth="1"/>
    <col min="5" max="5" width="21.28515625" customWidth="1"/>
    <col min="6" max="6" width="9.42578125" customWidth="1"/>
    <col min="7" max="7" width="12.7109375" customWidth="1"/>
    <col min="8" max="8" width="13.140625" customWidth="1"/>
    <col min="9" max="9" width="13" customWidth="1"/>
    <col min="10" max="10" width="12.5703125" customWidth="1"/>
    <col min="12" max="12" width="10.140625" bestFit="1" customWidth="1"/>
  </cols>
  <sheetData>
    <row r="1" spans="1:12" s="31" customFormat="1" ht="27" customHeight="1" x14ac:dyDescent="0.45">
      <c r="B1" s="33"/>
      <c r="C1" s="33"/>
      <c r="D1" s="33"/>
      <c r="E1" s="33"/>
      <c r="F1" s="47" t="s">
        <v>47</v>
      </c>
      <c r="I1" s="29"/>
      <c r="J1" s="32"/>
      <c r="K1" s="30"/>
    </row>
    <row r="2" spans="1:12" s="31" customFormat="1" ht="22.5" customHeight="1" x14ac:dyDescent="0.45">
      <c r="B2" s="33"/>
      <c r="C2" s="33"/>
      <c r="D2" s="33"/>
      <c r="E2" s="33"/>
      <c r="F2" s="47" t="s">
        <v>48</v>
      </c>
      <c r="I2" s="29"/>
      <c r="J2" s="32"/>
      <c r="K2" s="30"/>
    </row>
    <row r="3" spans="1:12" s="31" customFormat="1" ht="21.75" customHeight="1" x14ac:dyDescent="0.45">
      <c r="B3" s="33"/>
      <c r="C3" s="33"/>
      <c r="D3" s="33"/>
      <c r="E3" s="33"/>
      <c r="F3" s="47" t="s">
        <v>49</v>
      </c>
      <c r="I3" s="29"/>
      <c r="J3" s="32"/>
      <c r="K3" s="30"/>
    </row>
    <row r="4" spans="1:12" s="31" customFormat="1" ht="21.75" customHeight="1" x14ac:dyDescent="0.45">
      <c r="B4" s="33"/>
      <c r="C4" s="33"/>
      <c r="D4" s="33"/>
      <c r="E4" s="33"/>
      <c r="F4" s="47" t="s">
        <v>56</v>
      </c>
      <c r="I4" s="29"/>
      <c r="J4" s="32"/>
      <c r="K4" s="30"/>
    </row>
    <row r="5" spans="1:12" ht="15.75" customHeight="1" x14ac:dyDescent="0.2">
      <c r="A5" s="154" t="s">
        <v>46</v>
      </c>
      <c r="B5" s="154"/>
      <c r="C5" s="154"/>
      <c r="D5" s="154"/>
      <c r="E5" s="154"/>
      <c r="F5" s="154"/>
      <c r="G5" s="154"/>
      <c r="H5" s="154"/>
      <c r="I5" s="154"/>
      <c r="J5" s="154"/>
    </row>
    <row r="6" spans="1:12" s="38" customFormat="1" ht="112.5" customHeight="1" x14ac:dyDescent="0.35">
      <c r="A6" s="154"/>
      <c r="B6" s="154"/>
      <c r="C6" s="154"/>
      <c r="D6" s="154"/>
      <c r="E6" s="154"/>
      <c r="F6" s="154"/>
      <c r="G6" s="154"/>
      <c r="H6" s="154"/>
      <c r="I6" s="154"/>
      <c r="J6" s="154"/>
    </row>
    <row r="7" spans="1:12" ht="18" customHeight="1" thickBot="1" x14ac:dyDescent="0.25">
      <c r="A7" s="2"/>
      <c r="B7" s="2"/>
      <c r="C7" s="2"/>
      <c r="D7" s="2"/>
      <c r="E7" s="2"/>
      <c r="F7" s="2"/>
      <c r="G7" s="2"/>
      <c r="H7" s="2"/>
      <c r="I7" s="2"/>
      <c r="J7" s="12"/>
    </row>
    <row r="8" spans="1:12" ht="12.75" customHeight="1" x14ac:dyDescent="0.2">
      <c r="A8" s="155" t="s">
        <v>44</v>
      </c>
      <c r="B8" s="160" t="s">
        <v>0</v>
      </c>
      <c r="C8" s="160" t="s">
        <v>1</v>
      </c>
      <c r="D8" s="163" t="s">
        <v>40</v>
      </c>
      <c r="E8" s="160" t="s">
        <v>2</v>
      </c>
      <c r="F8" s="160" t="s">
        <v>43</v>
      </c>
      <c r="G8" s="160" t="s">
        <v>4</v>
      </c>
      <c r="H8" s="160"/>
      <c r="I8" s="160"/>
      <c r="J8" s="160"/>
    </row>
    <row r="9" spans="1:12" ht="22.5" customHeight="1" x14ac:dyDescent="0.2">
      <c r="A9" s="156"/>
      <c r="B9" s="161"/>
      <c r="C9" s="161"/>
      <c r="D9" s="164"/>
      <c r="E9" s="161"/>
      <c r="F9" s="161"/>
      <c r="G9" s="161"/>
      <c r="H9" s="161"/>
      <c r="I9" s="161"/>
      <c r="J9" s="161"/>
    </row>
    <row r="10" spans="1:12" ht="14.25" customHeight="1" x14ac:dyDescent="0.2">
      <c r="A10" s="156"/>
      <c r="B10" s="161"/>
      <c r="C10" s="161"/>
      <c r="D10" s="164"/>
      <c r="E10" s="161"/>
      <c r="F10" s="161"/>
      <c r="G10" s="161" t="s">
        <v>11</v>
      </c>
      <c r="H10" s="158" t="s">
        <v>12</v>
      </c>
      <c r="I10" s="158" t="s">
        <v>13</v>
      </c>
      <c r="J10" s="158" t="s">
        <v>39</v>
      </c>
    </row>
    <row r="11" spans="1:12" ht="18" customHeight="1" thickBot="1" x14ac:dyDescent="0.25">
      <c r="A11" s="157"/>
      <c r="B11" s="162"/>
      <c r="C11" s="162"/>
      <c r="D11" s="165"/>
      <c r="E11" s="162"/>
      <c r="F11" s="162"/>
      <c r="G11" s="162"/>
      <c r="H11" s="159"/>
      <c r="I11" s="159"/>
      <c r="J11" s="159"/>
    </row>
    <row r="12" spans="1:12" ht="17.25" thickBot="1" x14ac:dyDescent="0.25">
      <c r="A12" s="52">
        <v>1</v>
      </c>
      <c r="B12" s="53">
        <v>2</v>
      </c>
      <c r="C12" s="53">
        <v>3</v>
      </c>
      <c r="D12" s="96">
        <v>4</v>
      </c>
      <c r="E12" s="53">
        <v>5</v>
      </c>
      <c r="F12" s="53">
        <v>6</v>
      </c>
      <c r="G12" s="54">
        <v>7</v>
      </c>
      <c r="H12" s="54">
        <v>8</v>
      </c>
      <c r="I12" s="54">
        <v>9</v>
      </c>
      <c r="J12" s="53">
        <v>10</v>
      </c>
    </row>
    <row r="13" spans="1:12" ht="201.75" customHeight="1" x14ac:dyDescent="0.2">
      <c r="A13" s="133">
        <v>1</v>
      </c>
      <c r="B13" s="142" t="s">
        <v>14</v>
      </c>
      <c r="C13" s="55" t="s">
        <v>33</v>
      </c>
      <c r="D13" s="56" t="s">
        <v>7</v>
      </c>
      <c r="E13" s="56" t="s">
        <v>51</v>
      </c>
      <c r="F13" s="56" t="s">
        <v>3</v>
      </c>
      <c r="G13" s="57">
        <v>30000</v>
      </c>
      <c r="H13" s="58">
        <v>40000</v>
      </c>
      <c r="I13" s="58">
        <v>45000</v>
      </c>
      <c r="J13" s="58">
        <f>G13+H13+I13</f>
        <v>115000</v>
      </c>
    </row>
    <row r="14" spans="1:12" ht="39.75" customHeight="1" x14ac:dyDescent="0.2">
      <c r="A14" s="134"/>
      <c r="B14" s="143"/>
      <c r="C14" s="59" t="s">
        <v>35</v>
      </c>
      <c r="D14" s="60" t="s">
        <v>7</v>
      </c>
      <c r="E14" s="145" t="s">
        <v>8</v>
      </c>
      <c r="F14" s="60" t="s">
        <v>3</v>
      </c>
      <c r="G14" s="61">
        <v>30000</v>
      </c>
      <c r="H14" s="62">
        <v>32000</v>
      </c>
      <c r="I14" s="62">
        <v>35000</v>
      </c>
      <c r="J14" s="62">
        <f t="shared" ref="J14:J47" si="0">G14+H14+I14</f>
        <v>97000</v>
      </c>
      <c r="L14" s="101"/>
    </row>
    <row r="15" spans="1:12" ht="56.25" customHeight="1" x14ac:dyDescent="0.2">
      <c r="A15" s="134"/>
      <c r="B15" s="143"/>
      <c r="C15" s="59" t="s">
        <v>29</v>
      </c>
      <c r="D15" s="60" t="s">
        <v>7</v>
      </c>
      <c r="E15" s="145"/>
      <c r="F15" s="60" t="s">
        <v>3</v>
      </c>
      <c r="G15" s="61">
        <v>50</v>
      </c>
      <c r="H15" s="61">
        <v>50</v>
      </c>
      <c r="I15" s="61">
        <v>50</v>
      </c>
      <c r="J15" s="62">
        <f t="shared" si="0"/>
        <v>150</v>
      </c>
    </row>
    <row r="16" spans="1:12" ht="56.25" customHeight="1" x14ac:dyDescent="0.2">
      <c r="A16" s="134"/>
      <c r="B16" s="143"/>
      <c r="C16" s="59" t="s">
        <v>36</v>
      </c>
      <c r="D16" s="60" t="s">
        <v>7</v>
      </c>
      <c r="E16" s="145"/>
      <c r="F16" s="60" t="s">
        <v>3</v>
      </c>
      <c r="G16" s="61">
        <v>5000</v>
      </c>
      <c r="H16" s="61">
        <v>5000</v>
      </c>
      <c r="I16" s="61">
        <v>5000</v>
      </c>
      <c r="J16" s="62">
        <f t="shared" si="0"/>
        <v>15000</v>
      </c>
    </row>
    <row r="17" spans="1:10" ht="54.75" customHeight="1" x14ac:dyDescent="0.2">
      <c r="A17" s="134"/>
      <c r="B17" s="143"/>
      <c r="C17" s="59" t="s">
        <v>6</v>
      </c>
      <c r="D17" s="60" t="s">
        <v>7</v>
      </c>
      <c r="E17" s="145"/>
      <c r="F17" s="60" t="s">
        <v>3</v>
      </c>
      <c r="G17" s="61">
        <v>190</v>
      </c>
      <c r="H17" s="61">
        <v>190</v>
      </c>
      <c r="I17" s="61">
        <v>190</v>
      </c>
      <c r="J17" s="62">
        <f t="shared" si="0"/>
        <v>570</v>
      </c>
    </row>
    <row r="18" spans="1:10" ht="87.75" customHeight="1" x14ac:dyDescent="0.2">
      <c r="A18" s="134"/>
      <c r="B18" s="143"/>
      <c r="C18" s="59" t="s">
        <v>27</v>
      </c>
      <c r="D18" s="60" t="s">
        <v>7</v>
      </c>
      <c r="E18" s="145"/>
      <c r="F18" s="60" t="s">
        <v>3</v>
      </c>
      <c r="G18" s="61">
        <v>500</v>
      </c>
      <c r="H18" s="61">
        <v>500</v>
      </c>
      <c r="I18" s="61">
        <v>500</v>
      </c>
      <c r="J18" s="62">
        <f t="shared" si="0"/>
        <v>1500</v>
      </c>
    </row>
    <row r="19" spans="1:10" ht="102.75" customHeight="1" x14ac:dyDescent="0.2">
      <c r="A19" s="134"/>
      <c r="B19" s="144"/>
      <c r="C19" s="59" t="s">
        <v>50</v>
      </c>
      <c r="D19" s="60" t="s">
        <v>7</v>
      </c>
      <c r="E19" s="145"/>
      <c r="F19" s="60" t="s">
        <v>3</v>
      </c>
      <c r="G19" s="61">
        <v>190</v>
      </c>
      <c r="H19" s="61">
        <v>190</v>
      </c>
      <c r="I19" s="61">
        <v>190</v>
      </c>
      <c r="J19" s="62">
        <f t="shared" si="0"/>
        <v>570</v>
      </c>
    </row>
    <row r="20" spans="1:10" ht="33" customHeight="1" thickBot="1" x14ac:dyDescent="0.25">
      <c r="A20" s="135"/>
      <c r="B20" s="136" t="s">
        <v>39</v>
      </c>
      <c r="C20" s="136"/>
      <c r="D20" s="136"/>
      <c r="E20" s="136"/>
      <c r="F20" s="63" t="s">
        <v>3</v>
      </c>
      <c r="G20" s="64">
        <f>SUM(G13:G19)</f>
        <v>65930</v>
      </c>
      <c r="H20" s="64">
        <f>SUM(H13:H19)</f>
        <v>77930</v>
      </c>
      <c r="I20" s="64">
        <f>SUM(I13:I19)</f>
        <v>85930</v>
      </c>
      <c r="J20" s="65">
        <f t="shared" si="0"/>
        <v>229790</v>
      </c>
    </row>
    <row r="21" spans="1:10" ht="63" customHeight="1" x14ac:dyDescent="0.2">
      <c r="A21" s="137">
        <v>2</v>
      </c>
      <c r="B21" s="150" t="s">
        <v>45</v>
      </c>
      <c r="C21" s="66" t="s">
        <v>18</v>
      </c>
      <c r="D21" s="67" t="s">
        <v>7</v>
      </c>
      <c r="E21" s="146" t="s">
        <v>52</v>
      </c>
      <c r="F21" s="67" t="s">
        <v>3</v>
      </c>
      <c r="G21" s="68">
        <v>3200</v>
      </c>
      <c r="H21" s="69">
        <v>3500</v>
      </c>
      <c r="I21" s="69">
        <v>4000</v>
      </c>
      <c r="J21" s="75">
        <f t="shared" si="0"/>
        <v>10700</v>
      </c>
    </row>
    <row r="22" spans="1:10" ht="66" customHeight="1" x14ac:dyDescent="0.2">
      <c r="A22" s="134"/>
      <c r="B22" s="142"/>
      <c r="C22" s="70" t="s">
        <v>19</v>
      </c>
      <c r="D22" s="60" t="s">
        <v>7</v>
      </c>
      <c r="E22" s="147"/>
      <c r="F22" s="60" t="s">
        <v>3</v>
      </c>
      <c r="G22" s="61">
        <v>9000</v>
      </c>
      <c r="H22" s="62">
        <v>1000</v>
      </c>
      <c r="I22" s="62">
        <v>0</v>
      </c>
      <c r="J22" s="76">
        <f t="shared" si="0"/>
        <v>10000</v>
      </c>
    </row>
    <row r="23" spans="1:10" ht="75.75" customHeight="1" x14ac:dyDescent="0.2">
      <c r="A23" s="134"/>
      <c r="B23" s="144"/>
      <c r="C23" s="99" t="s">
        <v>20</v>
      </c>
      <c r="D23" s="60" t="s">
        <v>7</v>
      </c>
      <c r="E23" s="147"/>
      <c r="F23" s="60" t="s">
        <v>3</v>
      </c>
      <c r="G23" s="71">
        <v>1300</v>
      </c>
      <c r="H23" s="72">
        <v>1400</v>
      </c>
      <c r="I23" s="72">
        <v>1500</v>
      </c>
      <c r="J23" s="76">
        <f t="shared" si="0"/>
        <v>4200</v>
      </c>
    </row>
    <row r="24" spans="1:10" ht="37.5" customHeight="1" thickBot="1" x14ac:dyDescent="0.25">
      <c r="A24" s="138"/>
      <c r="B24" s="139" t="str">
        <f>B20</f>
        <v>Усього</v>
      </c>
      <c r="C24" s="140"/>
      <c r="D24" s="140"/>
      <c r="E24" s="141"/>
      <c r="F24" s="73" t="s">
        <v>3</v>
      </c>
      <c r="G24" s="74">
        <f>G21+G22+G23</f>
        <v>13500</v>
      </c>
      <c r="H24" s="74">
        <f t="shared" ref="H24:I24" si="1">H21+H22+H23</f>
        <v>5900</v>
      </c>
      <c r="I24" s="74">
        <f t="shared" si="1"/>
        <v>5500</v>
      </c>
      <c r="J24" s="77">
        <f t="shared" si="0"/>
        <v>24900</v>
      </c>
    </row>
    <row r="25" spans="1:10" ht="95.25" customHeight="1" thickBot="1" x14ac:dyDescent="0.4">
      <c r="A25" s="40"/>
      <c r="B25" s="39"/>
      <c r="C25" s="39"/>
      <c r="D25" s="39"/>
      <c r="E25" s="39"/>
      <c r="F25" s="40"/>
      <c r="G25" s="41"/>
      <c r="H25" s="102" t="s">
        <v>32</v>
      </c>
      <c r="I25" s="102"/>
      <c r="J25" s="102"/>
    </row>
    <row r="26" spans="1:10" ht="19.5" thickBot="1" x14ac:dyDescent="0.25">
      <c r="A26" s="82">
        <v>1</v>
      </c>
      <c r="B26" s="83">
        <v>2</v>
      </c>
      <c r="C26" s="42">
        <v>3</v>
      </c>
      <c r="D26" s="42">
        <v>4</v>
      </c>
      <c r="E26" s="42">
        <v>5</v>
      </c>
      <c r="F26" s="43">
        <v>6</v>
      </c>
      <c r="G26" s="44">
        <v>7</v>
      </c>
      <c r="H26" s="44">
        <v>8</v>
      </c>
      <c r="I26" s="44">
        <v>9</v>
      </c>
      <c r="J26" s="78">
        <v>10</v>
      </c>
    </row>
    <row r="27" spans="1:10" ht="57.75" customHeight="1" x14ac:dyDescent="0.2">
      <c r="A27" s="103">
        <v>3</v>
      </c>
      <c r="B27" s="106" t="s">
        <v>15</v>
      </c>
      <c r="C27" s="85" t="s">
        <v>21</v>
      </c>
      <c r="D27" s="46" t="s">
        <v>7</v>
      </c>
      <c r="E27" s="148" t="s">
        <v>8</v>
      </c>
      <c r="F27" s="46" t="s">
        <v>5</v>
      </c>
      <c r="G27" s="17">
        <v>10000</v>
      </c>
      <c r="H27" s="17">
        <v>12000</v>
      </c>
      <c r="I27" s="17">
        <v>14000</v>
      </c>
      <c r="J27" s="79">
        <f t="shared" si="0"/>
        <v>36000</v>
      </c>
    </row>
    <row r="28" spans="1:10" ht="62.25" customHeight="1" thickBot="1" x14ac:dyDescent="0.25">
      <c r="A28" s="104"/>
      <c r="B28" s="107"/>
      <c r="C28" s="86" t="s">
        <v>22</v>
      </c>
      <c r="D28" s="87" t="s">
        <v>7</v>
      </c>
      <c r="E28" s="149"/>
      <c r="F28" s="23" t="s">
        <v>3</v>
      </c>
      <c r="G28" s="18">
        <v>30000</v>
      </c>
      <c r="H28" s="18">
        <v>30000</v>
      </c>
      <c r="I28" s="19">
        <v>30000</v>
      </c>
      <c r="J28" s="81">
        <f t="shared" si="0"/>
        <v>90000</v>
      </c>
    </row>
    <row r="29" spans="1:10" ht="99.75" customHeight="1" x14ac:dyDescent="0.2">
      <c r="A29" s="104"/>
      <c r="B29" s="107"/>
      <c r="C29" s="21" t="s">
        <v>23</v>
      </c>
      <c r="D29" s="46" t="s">
        <v>7</v>
      </c>
      <c r="E29" s="122" t="s">
        <v>53</v>
      </c>
      <c r="F29" s="84" t="s">
        <v>3</v>
      </c>
      <c r="G29" s="11">
        <v>100</v>
      </c>
      <c r="H29" s="17">
        <v>100</v>
      </c>
      <c r="I29" s="17">
        <v>100</v>
      </c>
      <c r="J29" s="79">
        <f t="shared" si="0"/>
        <v>300</v>
      </c>
    </row>
    <row r="30" spans="1:10" ht="99" customHeight="1" x14ac:dyDescent="0.2">
      <c r="A30" s="104"/>
      <c r="B30" s="108"/>
      <c r="C30" s="15" t="s">
        <v>28</v>
      </c>
      <c r="D30" s="45" t="s">
        <v>7</v>
      </c>
      <c r="E30" s="123"/>
      <c r="F30" s="9" t="s">
        <v>3</v>
      </c>
      <c r="G30" s="7">
        <v>10000</v>
      </c>
      <c r="H30" s="8">
        <v>10000</v>
      </c>
      <c r="I30" s="8">
        <v>10000</v>
      </c>
      <c r="J30" s="80">
        <f t="shared" si="0"/>
        <v>30000</v>
      </c>
    </row>
    <row r="31" spans="1:10" ht="42.75" customHeight="1" thickBot="1" x14ac:dyDescent="0.25">
      <c r="A31" s="105"/>
      <c r="B31" s="118" t="str">
        <f>B24</f>
        <v>Усього</v>
      </c>
      <c r="C31" s="119"/>
      <c r="D31" s="119"/>
      <c r="E31" s="120"/>
      <c r="F31" s="23" t="s">
        <v>3</v>
      </c>
      <c r="G31" s="19">
        <f>G27+G28+G29+G30</f>
        <v>50100</v>
      </c>
      <c r="H31" s="19">
        <f>H27+H28+H29+H30</f>
        <v>52100</v>
      </c>
      <c r="I31" s="19">
        <f>I27+I28+I29+I30</f>
        <v>54100</v>
      </c>
      <c r="J31" s="81">
        <f t="shared" si="0"/>
        <v>156300</v>
      </c>
    </row>
    <row r="32" spans="1:10" ht="111.75" customHeight="1" x14ac:dyDescent="0.2">
      <c r="A32" s="151">
        <v>4</v>
      </c>
      <c r="B32" s="20" t="s">
        <v>16</v>
      </c>
      <c r="C32" s="21" t="s">
        <v>59</v>
      </c>
      <c r="D32" s="10" t="s">
        <v>7</v>
      </c>
      <c r="E32" s="93" t="s">
        <v>8</v>
      </c>
      <c r="F32" s="22" t="s">
        <v>3</v>
      </c>
      <c r="G32" s="11">
        <v>15000</v>
      </c>
      <c r="H32" s="17">
        <v>15000</v>
      </c>
      <c r="I32" s="17">
        <v>15000</v>
      </c>
      <c r="J32" s="17">
        <f t="shared" si="0"/>
        <v>45000</v>
      </c>
    </row>
    <row r="33" spans="1:12" ht="45" customHeight="1" thickBot="1" x14ac:dyDescent="0.25">
      <c r="A33" s="152"/>
      <c r="B33" s="118" t="str">
        <f>B31</f>
        <v>Усього</v>
      </c>
      <c r="C33" s="119"/>
      <c r="D33" s="119"/>
      <c r="E33" s="120"/>
      <c r="F33" s="23" t="s">
        <v>3</v>
      </c>
      <c r="G33" s="18">
        <f>G32</f>
        <v>15000</v>
      </c>
      <c r="H33" s="18">
        <v>15000</v>
      </c>
      <c r="I33" s="18">
        <v>15000</v>
      </c>
      <c r="J33" s="19">
        <f t="shared" si="0"/>
        <v>45000</v>
      </c>
    </row>
    <row r="34" spans="1:12" ht="191.25" customHeight="1" x14ac:dyDescent="0.2">
      <c r="A34" s="151">
        <v>5</v>
      </c>
      <c r="B34" s="131" t="s">
        <v>17</v>
      </c>
      <c r="C34" s="24" t="s">
        <v>24</v>
      </c>
      <c r="D34" s="10" t="s">
        <v>7</v>
      </c>
      <c r="E34" s="100" t="s">
        <v>53</v>
      </c>
      <c r="F34" s="10" t="s">
        <v>5</v>
      </c>
      <c r="G34" s="17">
        <v>700</v>
      </c>
      <c r="H34" s="17">
        <v>860</v>
      </c>
      <c r="I34" s="17">
        <v>1000</v>
      </c>
      <c r="J34" s="17">
        <f t="shared" si="0"/>
        <v>2560</v>
      </c>
    </row>
    <row r="35" spans="1:12" ht="320.25" customHeight="1" x14ac:dyDescent="0.2">
      <c r="A35" s="153"/>
      <c r="B35" s="132"/>
      <c r="C35" s="14" t="s">
        <v>25</v>
      </c>
      <c r="D35" s="6" t="s">
        <v>7</v>
      </c>
      <c r="E35" s="45" t="s">
        <v>8</v>
      </c>
      <c r="F35" s="9" t="s">
        <v>3</v>
      </c>
      <c r="G35" s="7">
        <v>4000</v>
      </c>
      <c r="H35" s="8">
        <v>4500</v>
      </c>
      <c r="I35" s="8">
        <v>5000</v>
      </c>
      <c r="J35" s="8">
        <f t="shared" si="0"/>
        <v>13500</v>
      </c>
    </row>
    <row r="36" spans="1:12" ht="45" customHeight="1" thickBot="1" x14ac:dyDescent="0.25">
      <c r="A36" s="152"/>
      <c r="B36" s="118" t="str">
        <f>B41</f>
        <v>Усього</v>
      </c>
      <c r="C36" s="119"/>
      <c r="D36" s="119"/>
      <c r="E36" s="120"/>
      <c r="F36" s="23" t="s">
        <v>3</v>
      </c>
      <c r="G36" s="18">
        <f>SUM(G34:G35)</f>
        <v>4700</v>
      </c>
      <c r="H36" s="18">
        <f t="shared" ref="H36:I36" si="2">SUM(H34:H35)</f>
        <v>5360</v>
      </c>
      <c r="I36" s="18">
        <f t="shared" si="2"/>
        <v>6000</v>
      </c>
      <c r="J36" s="19">
        <f t="shared" si="0"/>
        <v>16060</v>
      </c>
    </row>
    <row r="37" spans="1:12" ht="95.25" customHeight="1" thickBot="1" x14ac:dyDescent="0.4">
      <c r="A37" s="40"/>
      <c r="B37" s="39"/>
      <c r="C37" s="39"/>
      <c r="D37" s="39"/>
      <c r="E37" s="39"/>
      <c r="F37" s="40"/>
      <c r="G37" s="41"/>
      <c r="H37" s="102" t="s">
        <v>32</v>
      </c>
      <c r="I37" s="102"/>
      <c r="J37" s="102"/>
    </row>
    <row r="38" spans="1:12" ht="19.5" thickBot="1" x14ac:dyDescent="0.25">
      <c r="A38" s="82">
        <v>1</v>
      </c>
      <c r="B38" s="83">
        <v>2</v>
      </c>
      <c r="C38" s="42">
        <v>3</v>
      </c>
      <c r="D38" s="42">
        <v>4</v>
      </c>
      <c r="E38" s="42">
        <v>5</v>
      </c>
      <c r="F38" s="43">
        <v>6</v>
      </c>
      <c r="G38" s="44">
        <v>7</v>
      </c>
      <c r="H38" s="44">
        <v>8</v>
      </c>
      <c r="I38" s="44">
        <v>9</v>
      </c>
      <c r="J38" s="78">
        <v>10</v>
      </c>
    </row>
    <row r="39" spans="1:12" ht="86.25" customHeight="1" x14ac:dyDescent="0.2">
      <c r="A39" s="151">
        <v>6</v>
      </c>
      <c r="B39" s="127" t="s">
        <v>57</v>
      </c>
      <c r="C39" s="24" t="s">
        <v>41</v>
      </c>
      <c r="D39" s="46" t="s">
        <v>7</v>
      </c>
      <c r="E39" s="122" t="s">
        <v>55</v>
      </c>
      <c r="F39" s="84" t="s">
        <v>5</v>
      </c>
      <c r="G39" s="90">
        <v>10000</v>
      </c>
      <c r="H39" s="91">
        <v>5000</v>
      </c>
      <c r="I39" s="91">
        <v>7000</v>
      </c>
      <c r="J39" s="92">
        <f t="shared" si="0"/>
        <v>22000</v>
      </c>
    </row>
    <row r="40" spans="1:12" ht="89.25" customHeight="1" x14ac:dyDescent="0.2">
      <c r="A40" s="153"/>
      <c r="B40" s="128"/>
      <c r="C40" s="14" t="s">
        <v>38</v>
      </c>
      <c r="D40" s="45" t="s">
        <v>7</v>
      </c>
      <c r="E40" s="123"/>
      <c r="F40" s="9" t="s">
        <v>3</v>
      </c>
      <c r="G40" s="7">
        <v>800</v>
      </c>
      <c r="H40" s="8">
        <v>1200</v>
      </c>
      <c r="I40" s="8">
        <v>1400</v>
      </c>
      <c r="J40" s="80">
        <f t="shared" si="0"/>
        <v>3400</v>
      </c>
    </row>
    <row r="41" spans="1:12" ht="48" customHeight="1" thickBot="1" x14ac:dyDescent="0.25">
      <c r="A41" s="152"/>
      <c r="B41" s="118" t="str">
        <f>B33</f>
        <v>Усього</v>
      </c>
      <c r="C41" s="119"/>
      <c r="D41" s="119"/>
      <c r="E41" s="120"/>
      <c r="F41" s="23" t="s">
        <v>3</v>
      </c>
      <c r="G41" s="18">
        <f>G39+G40</f>
        <v>10800</v>
      </c>
      <c r="H41" s="18">
        <f t="shared" ref="H41:I41" si="3">H39+H40</f>
        <v>6200</v>
      </c>
      <c r="I41" s="18">
        <f t="shared" si="3"/>
        <v>8400</v>
      </c>
      <c r="J41" s="81">
        <f t="shared" si="0"/>
        <v>25400</v>
      </c>
    </row>
    <row r="42" spans="1:12" ht="54" customHeight="1" x14ac:dyDescent="0.2">
      <c r="A42" s="151">
        <v>7</v>
      </c>
      <c r="B42" s="127" t="s">
        <v>58</v>
      </c>
      <c r="C42" s="24" t="s">
        <v>41</v>
      </c>
      <c r="D42" s="46" t="s">
        <v>7</v>
      </c>
      <c r="E42" s="122" t="s">
        <v>54</v>
      </c>
      <c r="F42" s="46" t="s">
        <v>5</v>
      </c>
      <c r="G42" s="11">
        <v>2520</v>
      </c>
      <c r="H42" s="17">
        <v>3000</v>
      </c>
      <c r="I42" s="17">
        <v>3500</v>
      </c>
      <c r="J42" s="79">
        <f t="shared" si="0"/>
        <v>9020</v>
      </c>
    </row>
    <row r="43" spans="1:12" ht="78.75" x14ac:dyDescent="0.2">
      <c r="A43" s="153"/>
      <c r="B43" s="128"/>
      <c r="C43" s="16" t="s">
        <v>34</v>
      </c>
      <c r="D43" s="45" t="s">
        <v>7</v>
      </c>
      <c r="E43" s="124"/>
      <c r="F43" s="45" t="s">
        <v>3</v>
      </c>
      <c r="G43" s="7">
        <v>5000</v>
      </c>
      <c r="H43" s="7">
        <v>5000</v>
      </c>
      <c r="I43" s="7">
        <v>5000</v>
      </c>
      <c r="J43" s="80">
        <f t="shared" si="0"/>
        <v>15000</v>
      </c>
    </row>
    <row r="44" spans="1:12" ht="99.75" customHeight="1" x14ac:dyDescent="0.2">
      <c r="A44" s="153"/>
      <c r="B44" s="128"/>
      <c r="C44" s="15" t="s">
        <v>26</v>
      </c>
      <c r="D44" s="45" t="s">
        <v>7</v>
      </c>
      <c r="E44" s="123"/>
      <c r="F44" s="45" t="s">
        <v>3</v>
      </c>
      <c r="G44" s="88">
        <v>3000</v>
      </c>
      <c r="H44" s="88">
        <v>3000</v>
      </c>
      <c r="I44" s="88">
        <v>3000</v>
      </c>
      <c r="J44" s="89">
        <f t="shared" si="0"/>
        <v>9000</v>
      </c>
    </row>
    <row r="45" spans="1:12" ht="32.25" thickBot="1" x14ac:dyDescent="0.25">
      <c r="A45" s="152"/>
      <c r="B45" s="118" t="str">
        <f>B41</f>
        <v>Усього</v>
      </c>
      <c r="C45" s="119"/>
      <c r="D45" s="119"/>
      <c r="E45" s="120"/>
      <c r="F45" s="87" t="s">
        <v>3</v>
      </c>
      <c r="G45" s="18">
        <f>G42+G43+G44</f>
        <v>10520</v>
      </c>
      <c r="H45" s="18">
        <f>H42+H43+H44</f>
        <v>11000</v>
      </c>
      <c r="I45" s="18">
        <f>I42+I43+I44</f>
        <v>11500</v>
      </c>
      <c r="J45" s="81">
        <f t="shared" si="0"/>
        <v>33020</v>
      </c>
    </row>
    <row r="46" spans="1:12" ht="49.5" customHeight="1" x14ac:dyDescent="0.2">
      <c r="A46" s="129">
        <v>8</v>
      </c>
      <c r="B46" s="125" t="s">
        <v>9</v>
      </c>
      <c r="C46" s="94" t="s">
        <v>37</v>
      </c>
      <c r="D46" s="95" t="s">
        <v>7</v>
      </c>
      <c r="E46" s="122" t="s">
        <v>8</v>
      </c>
      <c r="F46" s="95" t="s">
        <v>3</v>
      </c>
      <c r="G46" s="11">
        <v>767</v>
      </c>
      <c r="H46" s="11">
        <v>0</v>
      </c>
      <c r="I46" s="11">
        <v>0</v>
      </c>
      <c r="J46" s="79">
        <f t="shared" si="0"/>
        <v>767</v>
      </c>
    </row>
    <row r="47" spans="1:12" ht="110.25" x14ac:dyDescent="0.2">
      <c r="A47" s="130"/>
      <c r="B47" s="126"/>
      <c r="C47" s="9" t="s">
        <v>42</v>
      </c>
      <c r="D47" s="45" t="s">
        <v>7</v>
      </c>
      <c r="E47" s="123"/>
      <c r="F47" s="45" t="s">
        <v>3</v>
      </c>
      <c r="G47" s="8">
        <v>823</v>
      </c>
      <c r="H47" s="8">
        <v>0</v>
      </c>
      <c r="I47" s="8">
        <v>0</v>
      </c>
      <c r="J47" s="80">
        <f t="shared" si="0"/>
        <v>823</v>
      </c>
      <c r="L47" s="5"/>
    </row>
    <row r="48" spans="1:12" ht="32.25" thickBot="1" x14ac:dyDescent="0.25">
      <c r="A48" s="130"/>
      <c r="B48" s="115" t="str">
        <f>B45</f>
        <v>Усього</v>
      </c>
      <c r="C48" s="116"/>
      <c r="D48" s="116"/>
      <c r="E48" s="117"/>
      <c r="F48" s="13" t="s">
        <v>3</v>
      </c>
      <c r="G48" s="25">
        <f>G46+G47</f>
        <v>1590</v>
      </c>
      <c r="H48" s="26">
        <f>H19+H23+H32+H35+H44+H47</f>
        <v>24090</v>
      </c>
      <c r="I48" s="26">
        <f>I19+I23+I32+I35+I44+I47</f>
        <v>24690</v>
      </c>
      <c r="J48" s="97">
        <f>G48+H48+I48</f>
        <v>50370</v>
      </c>
    </row>
    <row r="49" spans="1:12" ht="19.5" thickBot="1" x14ac:dyDescent="0.35">
      <c r="A49" s="110" t="s">
        <v>10</v>
      </c>
      <c r="B49" s="111"/>
      <c r="C49" s="111"/>
      <c r="D49" s="111"/>
      <c r="E49" s="112"/>
      <c r="F49" s="27"/>
      <c r="G49" s="28">
        <f>G20+G24+G31+G33+G36+G45+G48+G41</f>
        <v>172140</v>
      </c>
      <c r="H49" s="28">
        <f>H20+H24+H31+H33+H36+H45+H48+H41</f>
        <v>197580</v>
      </c>
      <c r="I49" s="28">
        <f>I20+I24+I31+I33+I36+I45+I48+I41</f>
        <v>211120</v>
      </c>
      <c r="J49" s="98">
        <f>G49+H49+I49</f>
        <v>580840</v>
      </c>
    </row>
    <row r="50" spans="1:12" ht="19.5" customHeight="1" x14ac:dyDescent="0.3">
      <c r="A50" s="3"/>
      <c r="B50" s="3"/>
      <c r="C50" s="3"/>
      <c r="D50" s="3"/>
      <c r="H50" s="121"/>
      <c r="I50" s="121"/>
      <c r="J50" s="121"/>
      <c r="L50" s="1"/>
    </row>
    <row r="51" spans="1:12" ht="15.75" x14ac:dyDescent="0.25">
      <c r="A51" s="34"/>
      <c r="B51" s="34"/>
      <c r="C51" s="34"/>
      <c r="D51" s="35"/>
      <c r="E51" s="36"/>
      <c r="F51" s="36"/>
      <c r="G51" s="36"/>
      <c r="H51" s="37"/>
    </row>
    <row r="52" spans="1:12" ht="71.25" customHeight="1" x14ac:dyDescent="0.35">
      <c r="A52" s="113"/>
      <c r="B52" s="114"/>
      <c r="C52" s="114"/>
      <c r="D52" s="114"/>
      <c r="E52" s="114"/>
      <c r="F52" s="114"/>
      <c r="G52" s="114"/>
      <c r="H52" s="114"/>
    </row>
    <row r="53" spans="1:12" s="38" customFormat="1" ht="27.75" x14ac:dyDescent="0.4">
      <c r="A53" s="109" t="s">
        <v>30</v>
      </c>
      <c r="B53" s="109"/>
      <c r="C53" s="109"/>
      <c r="D53" s="48"/>
      <c r="E53" s="49"/>
      <c r="F53" s="50" t="s">
        <v>31</v>
      </c>
      <c r="G53" s="50"/>
      <c r="H53" s="51"/>
    </row>
    <row r="54" spans="1:12" ht="18.75" x14ac:dyDescent="0.3">
      <c r="B54" s="4"/>
      <c r="C54" s="4"/>
      <c r="D54" s="4"/>
      <c r="E54" s="4"/>
      <c r="F54" s="4"/>
    </row>
    <row r="55" spans="1:12" ht="18.75" x14ac:dyDescent="0.3">
      <c r="B55" s="4"/>
      <c r="C55" s="4"/>
      <c r="D55" s="4"/>
      <c r="E55" s="4"/>
      <c r="F55" s="4"/>
    </row>
    <row r="56" spans="1:12" ht="18.75" x14ac:dyDescent="0.3">
      <c r="B56" s="4"/>
      <c r="C56" s="4"/>
      <c r="D56" s="4"/>
      <c r="E56" s="4"/>
      <c r="F56" s="4"/>
    </row>
    <row r="57" spans="1:12" ht="18.75" x14ac:dyDescent="0.3">
      <c r="B57" s="4"/>
      <c r="C57" s="4"/>
      <c r="D57" s="4"/>
      <c r="E57" s="4"/>
      <c r="F57" s="4"/>
    </row>
    <row r="58" spans="1:12" ht="18.75" x14ac:dyDescent="0.3">
      <c r="B58" s="4"/>
      <c r="C58" s="4"/>
      <c r="D58" s="4"/>
      <c r="E58" s="4"/>
      <c r="F58" s="4"/>
    </row>
    <row r="68" spans="3:5" x14ac:dyDescent="0.2">
      <c r="C68">
        <f>27*2.5/1.5</f>
        <v>45</v>
      </c>
      <c r="D68">
        <v>57.1875</v>
      </c>
      <c r="E68">
        <v>2</v>
      </c>
    </row>
    <row r="69" spans="3:5" x14ac:dyDescent="0.2">
      <c r="D69">
        <f>D68*E69/E68</f>
        <v>71.484375</v>
      </c>
      <c r="E69">
        <v>2.5</v>
      </c>
    </row>
  </sheetData>
  <mergeCells count="48">
    <mergeCell ref="A42:A45"/>
    <mergeCell ref="B41:E41"/>
    <mergeCell ref="B33:E33"/>
    <mergeCell ref="B39:B40"/>
    <mergeCell ref="A5:J6"/>
    <mergeCell ref="A8:A11"/>
    <mergeCell ref="H10:H11"/>
    <mergeCell ref="I10:I11"/>
    <mergeCell ref="B8:B11"/>
    <mergeCell ref="C8:C11"/>
    <mergeCell ref="E8:E11"/>
    <mergeCell ref="G10:G11"/>
    <mergeCell ref="F8:F11"/>
    <mergeCell ref="D8:D11"/>
    <mergeCell ref="G8:J9"/>
    <mergeCell ref="J10:J11"/>
    <mergeCell ref="A46:A48"/>
    <mergeCell ref="B34:B35"/>
    <mergeCell ref="A13:A20"/>
    <mergeCell ref="B20:E20"/>
    <mergeCell ref="A21:A24"/>
    <mergeCell ref="B24:E24"/>
    <mergeCell ref="B31:E31"/>
    <mergeCell ref="B13:B19"/>
    <mergeCell ref="E14:E19"/>
    <mergeCell ref="E21:E23"/>
    <mergeCell ref="E27:E28"/>
    <mergeCell ref="B21:B23"/>
    <mergeCell ref="B45:E45"/>
    <mergeCell ref="A32:A33"/>
    <mergeCell ref="A34:A36"/>
    <mergeCell ref="A39:A41"/>
    <mergeCell ref="H25:J25"/>
    <mergeCell ref="H37:J37"/>
    <mergeCell ref="A27:A31"/>
    <mergeCell ref="B27:B30"/>
    <mergeCell ref="A53:C53"/>
    <mergeCell ref="A49:E49"/>
    <mergeCell ref="A52:H52"/>
    <mergeCell ref="B48:E48"/>
    <mergeCell ref="B36:E36"/>
    <mergeCell ref="H50:J50"/>
    <mergeCell ref="E29:E30"/>
    <mergeCell ref="E42:E44"/>
    <mergeCell ref="E39:E40"/>
    <mergeCell ref="E46:E47"/>
    <mergeCell ref="B46:B47"/>
    <mergeCell ref="B42:B44"/>
  </mergeCells>
  <phoneticPr fontId="1" type="noConversion"/>
  <pageMargins left="0.78740157480314965" right="0.39370078740157483" top="0.39370078740157483" bottom="0.78740157480314965" header="0.39370078740157483" footer="0"/>
  <pageSetup paperSize="9" scale="65" orientation="portrait" r:id="rId1"/>
  <headerFooter alignWithMargins="0">
    <oddHeader>&amp;C&amp;"Times New Roman,обычный"&amp;14 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2016-12-22T08:52:35Z</cp:lastPrinted>
  <dcterms:created xsi:type="dcterms:W3CDTF">2015-09-18T08:05:20Z</dcterms:created>
  <dcterms:modified xsi:type="dcterms:W3CDTF">2016-12-22T08:52:40Z</dcterms:modified>
</cp:coreProperties>
</file>