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24519"/>
</workbook>
</file>

<file path=xl/calcChain.xml><?xml version="1.0" encoding="utf-8"?>
<calcChain xmlns="http://schemas.openxmlformats.org/spreadsheetml/2006/main">
  <c r="H71" i="1"/>
  <c r="G71"/>
  <c r="H76"/>
  <c r="G35"/>
  <c r="L35"/>
  <c r="H35"/>
  <c r="H39"/>
  <c r="I39"/>
  <c r="J39"/>
  <c r="K39"/>
  <c r="L39"/>
  <c r="G39"/>
  <c r="L18"/>
  <c r="I64"/>
  <c r="J64"/>
  <c r="K64"/>
  <c r="L62"/>
  <c r="H69" l="1"/>
  <c r="I70" l="1"/>
  <c r="J70"/>
  <c r="K70"/>
  <c r="H70"/>
  <c r="H36"/>
  <c r="L69" l="1"/>
  <c r="L68"/>
  <c r="L60"/>
  <c r="L61"/>
  <c r="L55"/>
  <c r="L56"/>
  <c r="L57"/>
  <c r="L58"/>
  <c r="L59"/>
  <c r="L49"/>
  <c r="L50"/>
  <c r="L51"/>
  <c r="L52"/>
  <c r="L53"/>
  <c r="L44"/>
  <c r="L45"/>
  <c r="L46"/>
  <c r="L47"/>
  <c r="L48"/>
  <c r="L40"/>
  <c r="L41"/>
  <c r="L42"/>
  <c r="L43"/>
  <c r="L31"/>
  <c r="L32"/>
  <c r="L33"/>
  <c r="L34"/>
  <c r="L23"/>
  <c r="L24"/>
  <c r="L25"/>
  <c r="L26"/>
  <c r="L27"/>
  <c r="L28"/>
  <c r="L29"/>
  <c r="L30"/>
  <c r="L17"/>
  <c r="L19"/>
  <c r="L20"/>
  <c r="L21"/>
  <c r="L22"/>
  <c r="L13"/>
  <c r="L14"/>
  <c r="L15"/>
  <c r="L16"/>
  <c r="L12"/>
  <c r="H54" l="1"/>
  <c r="L54" l="1"/>
  <c r="L64" s="1"/>
  <c r="H64"/>
  <c r="G51"/>
  <c r="G42"/>
  <c r="G48"/>
  <c r="G40"/>
  <c r="G64" s="1"/>
  <c r="L70" l="1"/>
  <c r="H67"/>
  <c r="I67"/>
  <c r="I77" s="1"/>
  <c r="J67"/>
  <c r="J77" s="1"/>
  <c r="K67"/>
  <c r="K77" s="1"/>
  <c r="H66"/>
  <c r="I66"/>
  <c r="I76" s="1"/>
  <c r="J66"/>
  <c r="J76" s="1"/>
  <c r="K66"/>
  <c r="K76" s="1"/>
  <c r="H65"/>
  <c r="I65"/>
  <c r="J65"/>
  <c r="K65"/>
  <c r="I36"/>
  <c r="J36"/>
  <c r="K36"/>
  <c r="G36"/>
  <c r="H37"/>
  <c r="I37"/>
  <c r="I73" s="1"/>
  <c r="J37"/>
  <c r="J73" s="1"/>
  <c r="K37"/>
  <c r="K73" s="1"/>
  <c r="G37"/>
  <c r="H38"/>
  <c r="I38"/>
  <c r="I74" s="1"/>
  <c r="J38"/>
  <c r="J74" s="1"/>
  <c r="K38"/>
  <c r="K74" s="1"/>
  <c r="G38"/>
  <c r="J72" l="1"/>
  <c r="J35"/>
  <c r="K75"/>
  <c r="K63"/>
  <c r="I75"/>
  <c r="I63"/>
  <c r="K72"/>
  <c r="K35"/>
  <c r="I72"/>
  <c r="I35"/>
  <c r="J75"/>
  <c r="J63"/>
  <c r="L37"/>
  <c r="H73"/>
  <c r="L73" s="1"/>
  <c r="K71"/>
  <c r="L76"/>
  <c r="L38"/>
  <c r="H74"/>
  <c r="L74" s="1"/>
  <c r="J71"/>
  <c r="L65"/>
  <c r="H75"/>
  <c r="L75" s="1"/>
  <c r="L66"/>
  <c r="L67"/>
  <c r="H77"/>
  <c r="L77" s="1"/>
  <c r="I71"/>
  <c r="L36"/>
  <c r="H72"/>
  <c r="H63"/>
  <c r="G70"/>
  <c r="G72" s="1"/>
  <c r="G66"/>
  <c r="G76" s="1"/>
  <c r="G67"/>
  <c r="G77" s="1"/>
  <c r="G65"/>
  <c r="G74"/>
  <c r="G75" l="1"/>
  <c r="G63"/>
  <c r="L63"/>
  <c r="L72"/>
  <c r="L71"/>
  <c r="G73"/>
</calcChain>
</file>

<file path=xl/sharedStrings.xml><?xml version="1.0" encoding="utf-8"?>
<sst xmlns="http://schemas.openxmlformats.org/spreadsheetml/2006/main" count="175" uniqueCount="76">
  <si>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</si>
  <si>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</si>
  <si>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</si>
  <si>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</si>
  <si>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</si>
  <si>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</si>
  <si>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</si>
  <si>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</si>
  <si>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</si>
  <si>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</si>
  <si>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</si>
  <si>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Послуги з прийому, перевезення та подальшої утилизації небезпечних відходів (відпрацьовані лампи, що містять ртутне наповнення)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</si>
  <si>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</si>
  <si>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</si>
  <si>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</si>
  <si>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</si>
  <si>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</si>
  <si>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</si>
  <si>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</si>
  <si>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>Субвенція з обласного бюджету до місцевих бюджетів на виконання доручень виборців  депутатам обласної ради у 2016 році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</si>
  <si>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</si>
  <si>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</si>
  <si>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</si>
  <si>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</si>
  <si>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</si>
  <si>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</si>
  <si>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</si>
  <si>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</si>
  <si>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</si>
  <si>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</si>
  <si>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</si>
  <si>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</si>
  <si>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</si>
  <si>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</si>
  <si>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</si>
  <si>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</si>
  <si>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</si>
  <si>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</si>
  <si>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</si>
  <si>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</si>
  <si>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</si>
  <si>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</si>
  <si>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</si>
  <si>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</si>
  <si>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</si>
  <si>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</si>
  <si>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</si>
  <si>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</si>
  <si>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</si>
  <si>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</si>
  <si>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</si>
  <si>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</si>
  <si>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</si>
  <si>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</si>
  <si>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</si>
  <si>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</si>
  <si>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</si>
  <si>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</si>
  <si>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</si>
  <si>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</si>
  <si>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</si>
  <si>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Додаток </t>
  </si>
  <si>
    <t xml:space="preserve">                 Секретар міської ради </t>
  </si>
  <si>
    <t xml:space="preserve">                    С.Маляренко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</si>
  <si>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</si>
  <si>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</si>
  <si>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</si>
  <si>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</si>
  <si>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</si>
  <si>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</si>
  <si>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</si>
  <si>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</si>
  <si>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</si>
  <si>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</si>
  <si>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</si>
  <si>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t xml:space="preserve">    26.04.2017 №1596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</si>
</sst>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00"/>
  </numFmts>
  <fonts count="15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20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4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5"/>
  <sheetViews>
    <sheetView tabSelected="1" view="pageBreakPreview" topLeftCell="D1" zoomScale="60" workbookViewId="0">
      <selection activeCell="G2" sqref="G2"/>
    </sheetView>
  </sheetViews>
  <sheetFormatPr defaultRowHeight="12.75"/>
  <cols>
    <col min="1" max="1" width="7" customWidth="1"/>
    <col min="2" max="2" width="31.57031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18.42578125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>
      <c r="J1" s="76" t="s">
        <v>61</v>
      </c>
      <c r="K1" s="76"/>
      <c r="L1" s="76"/>
    </row>
    <row r="2" spans="1:12" ht="27" customHeight="1">
      <c r="C2" s="2"/>
      <c r="J2" s="76" t="s">
        <v>53</v>
      </c>
      <c r="K2" s="76"/>
      <c r="L2" s="76"/>
    </row>
    <row r="3" spans="1:12" ht="27.75" customHeight="1">
      <c r="C3" s="2"/>
      <c r="J3" s="76" t="s">
        <v>75</v>
      </c>
      <c r="K3" s="76"/>
      <c r="L3" s="76"/>
    </row>
    <row r="4" spans="1:12" ht="12.75" customHeight="1">
      <c r="A4" s="77" t="s">
        <v>55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</row>
    <row r="5" spans="1:12" ht="33.75" customHeight="1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</row>
    <row r="6" spans="1:12" ht="20.25" customHeight="1">
      <c r="A6" s="3"/>
      <c r="B6" s="3"/>
      <c r="C6" s="3"/>
      <c r="D6" s="3"/>
      <c r="E6" s="3"/>
      <c r="F6" s="3"/>
      <c r="G6" s="6"/>
      <c r="H6" s="3"/>
      <c r="I6" s="3"/>
      <c r="J6" s="3"/>
      <c r="K6" s="6"/>
      <c r="L6" s="3"/>
    </row>
    <row r="7" spans="1:12" ht="30.75" customHeight="1">
      <c r="A7" s="78" t="s">
        <v>44</v>
      </c>
      <c r="B7" s="78" t="s">
        <v>0</v>
      </c>
      <c r="C7" s="78" t="s">
        <v>45</v>
      </c>
      <c r="D7" s="78" t="s">
        <v>1</v>
      </c>
      <c r="E7" s="78" t="s">
        <v>2</v>
      </c>
      <c r="F7" s="78" t="s">
        <v>3</v>
      </c>
      <c r="G7" s="79" t="s">
        <v>70</v>
      </c>
      <c r="H7" s="81" t="s">
        <v>71</v>
      </c>
      <c r="I7" s="82"/>
      <c r="J7" s="82"/>
      <c r="K7" s="82"/>
      <c r="L7" s="83"/>
    </row>
    <row r="8" spans="1:12" ht="33.75" customHeight="1">
      <c r="A8" s="78"/>
      <c r="B8" s="78"/>
      <c r="C8" s="78"/>
      <c r="D8" s="78"/>
      <c r="E8" s="78"/>
      <c r="F8" s="78"/>
      <c r="G8" s="87"/>
      <c r="H8" s="84"/>
      <c r="I8" s="85"/>
      <c r="J8" s="85"/>
      <c r="K8" s="85"/>
      <c r="L8" s="86"/>
    </row>
    <row r="9" spans="1:12" ht="10.5" customHeight="1">
      <c r="A9" s="78"/>
      <c r="B9" s="78"/>
      <c r="C9" s="78"/>
      <c r="D9" s="78"/>
      <c r="E9" s="78"/>
      <c r="F9" s="78"/>
      <c r="G9" s="79" t="s">
        <v>14</v>
      </c>
      <c r="H9" s="78">
        <v>2017</v>
      </c>
      <c r="I9" s="69">
        <v>2018</v>
      </c>
      <c r="J9" s="69">
        <v>2019</v>
      </c>
      <c r="K9" s="88">
        <v>2020</v>
      </c>
      <c r="L9" s="79" t="s">
        <v>54</v>
      </c>
    </row>
    <row r="10" spans="1:12" ht="13.5" customHeight="1">
      <c r="A10" s="78"/>
      <c r="B10" s="78"/>
      <c r="C10" s="78"/>
      <c r="D10" s="78"/>
      <c r="E10" s="78"/>
      <c r="F10" s="78"/>
      <c r="G10" s="87"/>
      <c r="H10" s="78"/>
      <c r="I10" s="69"/>
      <c r="J10" s="69"/>
      <c r="K10" s="87"/>
      <c r="L10" s="80"/>
    </row>
    <row r="11" spans="1:12" ht="21.75" customHeight="1">
      <c r="A11" s="15">
        <v>1</v>
      </c>
      <c r="B11" s="15">
        <v>2</v>
      </c>
      <c r="C11" s="15">
        <v>3</v>
      </c>
      <c r="D11" s="15">
        <v>4</v>
      </c>
      <c r="E11" s="15">
        <v>5</v>
      </c>
      <c r="F11" s="15">
        <v>6</v>
      </c>
      <c r="G11" s="15">
        <v>7</v>
      </c>
      <c r="H11" s="15">
        <v>8</v>
      </c>
      <c r="I11" s="15">
        <v>9</v>
      </c>
      <c r="J11" s="15">
        <v>10</v>
      </c>
      <c r="K11" s="15">
        <v>11</v>
      </c>
      <c r="L11" s="15">
        <v>12</v>
      </c>
    </row>
    <row r="12" spans="1:12" ht="31.5" customHeight="1">
      <c r="A12" s="64" t="s">
        <v>6</v>
      </c>
      <c r="B12" s="70" t="s">
        <v>72</v>
      </c>
      <c r="C12" s="17" t="s">
        <v>30</v>
      </c>
      <c r="D12" s="7" t="s">
        <v>15</v>
      </c>
      <c r="E12" s="64" t="s">
        <v>8</v>
      </c>
      <c r="F12" s="25" t="s">
        <v>4</v>
      </c>
      <c r="G12" s="26">
        <v>82824.44</v>
      </c>
      <c r="H12" s="36">
        <v>42000</v>
      </c>
      <c r="I12" s="26">
        <v>48000</v>
      </c>
      <c r="J12" s="26">
        <v>55000</v>
      </c>
      <c r="K12" s="26">
        <v>60000</v>
      </c>
      <c r="L12" s="27">
        <f>H12+I12+J12+K12</f>
        <v>205000</v>
      </c>
    </row>
    <row r="13" spans="1:12" ht="24" customHeight="1">
      <c r="A13" s="64"/>
      <c r="B13" s="71"/>
      <c r="C13" s="62" t="s">
        <v>31</v>
      </c>
      <c r="D13" s="64" t="s">
        <v>15</v>
      </c>
      <c r="E13" s="64"/>
      <c r="F13" s="25" t="s">
        <v>4</v>
      </c>
      <c r="G13" s="26">
        <v>497778.16499999998</v>
      </c>
      <c r="H13" s="36">
        <v>300000</v>
      </c>
      <c r="I13" s="26">
        <v>360000</v>
      </c>
      <c r="J13" s="26">
        <v>432000</v>
      </c>
      <c r="K13" s="26">
        <v>518400</v>
      </c>
      <c r="L13" s="27">
        <f t="shared" ref="L13:L77" si="0">H13+I13+J13+K13</f>
        <v>1610400</v>
      </c>
    </row>
    <row r="14" spans="1:12" ht="61.5" customHeight="1">
      <c r="A14" s="64"/>
      <c r="B14" s="71"/>
      <c r="C14" s="63"/>
      <c r="D14" s="65"/>
      <c r="E14" s="64"/>
      <c r="F14" s="25" t="s">
        <v>17</v>
      </c>
      <c r="G14" s="26">
        <v>10719.57</v>
      </c>
      <c r="H14" s="36">
        <v>0</v>
      </c>
      <c r="I14" s="26">
        <v>0</v>
      </c>
      <c r="J14" s="26">
        <v>0</v>
      </c>
      <c r="K14" s="26">
        <v>0</v>
      </c>
      <c r="L14" s="27">
        <f t="shared" si="0"/>
        <v>0</v>
      </c>
    </row>
    <row r="15" spans="1:12" ht="45" customHeight="1">
      <c r="A15" s="64"/>
      <c r="B15" s="71"/>
      <c r="C15" s="63"/>
      <c r="D15" s="65"/>
      <c r="E15" s="64"/>
      <c r="F15" s="25" t="s">
        <v>18</v>
      </c>
      <c r="G15" s="26">
        <v>4587.5709999999999</v>
      </c>
      <c r="H15" s="36">
        <v>0</v>
      </c>
      <c r="I15" s="26">
        <v>0</v>
      </c>
      <c r="J15" s="26">
        <v>0</v>
      </c>
      <c r="K15" s="26">
        <v>0</v>
      </c>
      <c r="L15" s="27">
        <f t="shared" si="0"/>
        <v>0</v>
      </c>
    </row>
    <row r="16" spans="1:12" ht="24" customHeight="1">
      <c r="A16" s="64"/>
      <c r="B16" s="71"/>
      <c r="C16" s="73" t="s">
        <v>32</v>
      </c>
      <c r="D16" s="66" t="s">
        <v>15</v>
      </c>
      <c r="E16" s="64"/>
      <c r="F16" s="25" t="s">
        <v>4</v>
      </c>
      <c r="G16" s="26">
        <v>57971.915000000001</v>
      </c>
      <c r="H16" s="36">
        <v>100000</v>
      </c>
      <c r="I16" s="26">
        <v>120000</v>
      </c>
      <c r="J16" s="26">
        <v>144000</v>
      </c>
      <c r="K16" s="26">
        <v>172800</v>
      </c>
      <c r="L16" s="27">
        <f t="shared" si="0"/>
        <v>536800</v>
      </c>
    </row>
    <row r="17" spans="1:12" ht="63" customHeight="1">
      <c r="A17" s="64"/>
      <c r="B17" s="71"/>
      <c r="C17" s="74"/>
      <c r="D17" s="67"/>
      <c r="E17" s="64"/>
      <c r="F17" s="25" t="s">
        <v>17</v>
      </c>
      <c r="G17" s="26">
        <v>19093.716</v>
      </c>
      <c r="H17" s="36">
        <v>0</v>
      </c>
      <c r="I17" s="26">
        <v>0</v>
      </c>
      <c r="J17" s="26">
        <v>0</v>
      </c>
      <c r="K17" s="26">
        <v>0</v>
      </c>
      <c r="L17" s="27">
        <f t="shared" si="0"/>
        <v>0</v>
      </c>
    </row>
    <row r="18" spans="1:12" ht="85.5" customHeight="1">
      <c r="A18" s="64"/>
      <c r="B18" s="71"/>
      <c r="C18" s="75"/>
      <c r="D18" s="68"/>
      <c r="E18" s="64"/>
      <c r="F18" s="54" t="s">
        <v>47</v>
      </c>
      <c r="G18" s="26">
        <v>0</v>
      </c>
      <c r="H18" s="36">
        <v>766.851</v>
      </c>
      <c r="I18" s="26">
        <v>0</v>
      </c>
      <c r="J18" s="26">
        <v>0</v>
      </c>
      <c r="K18" s="26">
        <v>0</v>
      </c>
      <c r="L18" s="27">
        <f t="shared" si="0"/>
        <v>766.851</v>
      </c>
    </row>
    <row r="19" spans="1:12" ht="27" customHeight="1">
      <c r="A19" s="64"/>
      <c r="B19" s="71"/>
      <c r="C19" s="17" t="s">
        <v>33</v>
      </c>
      <c r="D19" s="7" t="s">
        <v>15</v>
      </c>
      <c r="E19" s="64"/>
      <c r="F19" s="25" t="s">
        <v>4</v>
      </c>
      <c r="G19" s="26">
        <v>219.70500000000001</v>
      </c>
      <c r="H19" s="36">
        <v>40000</v>
      </c>
      <c r="I19" s="26">
        <v>48000</v>
      </c>
      <c r="J19" s="26">
        <v>57600</v>
      </c>
      <c r="K19" s="26">
        <v>69120</v>
      </c>
      <c r="L19" s="27">
        <f t="shared" si="0"/>
        <v>214720</v>
      </c>
    </row>
    <row r="20" spans="1:12" ht="42.75" customHeight="1">
      <c r="A20" s="64"/>
      <c r="B20" s="71"/>
      <c r="C20" s="17" t="s">
        <v>35</v>
      </c>
      <c r="D20" s="7" t="s">
        <v>15</v>
      </c>
      <c r="E20" s="64"/>
      <c r="F20" s="25" t="s">
        <v>4</v>
      </c>
      <c r="G20" s="26">
        <v>3026.2719999999999</v>
      </c>
      <c r="H20" s="36">
        <v>1500</v>
      </c>
      <c r="I20" s="26">
        <v>1800</v>
      </c>
      <c r="J20" s="26">
        <v>2000</v>
      </c>
      <c r="K20" s="26">
        <v>2200</v>
      </c>
      <c r="L20" s="27">
        <f t="shared" si="0"/>
        <v>7500</v>
      </c>
    </row>
    <row r="21" spans="1:12" ht="41.25" customHeight="1">
      <c r="A21" s="64"/>
      <c r="B21" s="71"/>
      <c r="C21" s="17" t="s">
        <v>36</v>
      </c>
      <c r="D21" s="7" t="s">
        <v>15</v>
      </c>
      <c r="E21" s="64"/>
      <c r="F21" s="25" t="s">
        <v>4</v>
      </c>
      <c r="G21" s="26">
        <v>4999.317</v>
      </c>
      <c r="H21" s="36">
        <v>29000</v>
      </c>
      <c r="I21" s="26">
        <v>39200</v>
      </c>
      <c r="J21" s="26">
        <v>45000</v>
      </c>
      <c r="K21" s="26">
        <v>52000</v>
      </c>
      <c r="L21" s="27">
        <f t="shared" si="0"/>
        <v>165200</v>
      </c>
    </row>
    <row r="22" spans="1:12" ht="42.75" customHeight="1">
      <c r="A22" s="64"/>
      <c r="B22" s="71"/>
      <c r="C22" s="17" t="s">
        <v>37</v>
      </c>
      <c r="D22" s="7" t="s">
        <v>15</v>
      </c>
      <c r="E22" s="64"/>
      <c r="F22" s="25" t="s">
        <v>4</v>
      </c>
      <c r="G22" s="26">
        <v>10453.002</v>
      </c>
      <c r="H22" s="36">
        <v>10000</v>
      </c>
      <c r="I22" s="26">
        <v>15000</v>
      </c>
      <c r="J22" s="26">
        <v>20000</v>
      </c>
      <c r="K22" s="26">
        <v>25000</v>
      </c>
      <c r="L22" s="27">
        <f t="shared" si="0"/>
        <v>70000</v>
      </c>
    </row>
    <row r="23" spans="1:12" ht="60" customHeight="1">
      <c r="A23" s="64"/>
      <c r="B23" s="71"/>
      <c r="C23" s="17" t="s">
        <v>38</v>
      </c>
      <c r="D23" s="7" t="s">
        <v>15</v>
      </c>
      <c r="E23" s="64"/>
      <c r="F23" s="25" t="s">
        <v>4</v>
      </c>
      <c r="G23" s="26">
        <v>326.74700000000001</v>
      </c>
      <c r="H23" s="36">
        <v>600</v>
      </c>
      <c r="I23" s="26">
        <v>700</v>
      </c>
      <c r="J23" s="26">
        <v>800</v>
      </c>
      <c r="K23" s="26">
        <v>900</v>
      </c>
      <c r="L23" s="27">
        <f t="shared" si="0"/>
        <v>3000</v>
      </c>
    </row>
    <row r="24" spans="1:12" ht="26.25" customHeight="1">
      <c r="A24" s="64"/>
      <c r="B24" s="71"/>
      <c r="C24" s="17" t="s">
        <v>39</v>
      </c>
      <c r="D24" s="7" t="s">
        <v>15</v>
      </c>
      <c r="E24" s="64"/>
      <c r="F24" s="25" t="s">
        <v>4</v>
      </c>
      <c r="G24" s="26">
        <v>873.33</v>
      </c>
      <c r="H24" s="36">
        <v>290</v>
      </c>
      <c r="I24" s="26">
        <v>350</v>
      </c>
      <c r="J24" s="26">
        <v>390</v>
      </c>
      <c r="K24" s="26">
        <v>450</v>
      </c>
      <c r="L24" s="27">
        <f t="shared" si="0"/>
        <v>1480</v>
      </c>
    </row>
    <row r="25" spans="1:12" ht="26.25" customHeight="1">
      <c r="A25" s="64"/>
      <c r="B25" s="71"/>
      <c r="C25" s="17" t="s">
        <v>25</v>
      </c>
      <c r="D25" s="7" t="s">
        <v>15</v>
      </c>
      <c r="E25" s="64"/>
      <c r="F25" s="25" t="s">
        <v>4</v>
      </c>
      <c r="G25" s="26">
        <v>1765.873</v>
      </c>
      <c r="H25" s="36">
        <v>0</v>
      </c>
      <c r="I25" s="26">
        <v>0</v>
      </c>
      <c r="J25" s="26">
        <v>0</v>
      </c>
      <c r="K25" s="26">
        <v>0</v>
      </c>
      <c r="L25" s="27">
        <f t="shared" si="0"/>
        <v>0</v>
      </c>
    </row>
    <row r="26" spans="1:12" ht="21.75" customHeight="1">
      <c r="A26" s="64"/>
      <c r="B26" s="71"/>
      <c r="C26" s="17" t="s">
        <v>29</v>
      </c>
      <c r="D26" s="7" t="s">
        <v>15</v>
      </c>
      <c r="E26" s="64"/>
      <c r="F26" s="25" t="s">
        <v>4</v>
      </c>
      <c r="G26" s="26">
        <v>1170.546</v>
      </c>
      <c r="H26" s="36">
        <v>0</v>
      </c>
      <c r="I26" s="26">
        <v>0</v>
      </c>
      <c r="J26" s="26">
        <v>0</v>
      </c>
      <c r="K26" s="26">
        <v>0</v>
      </c>
      <c r="L26" s="27">
        <f t="shared" si="0"/>
        <v>0</v>
      </c>
    </row>
    <row r="27" spans="1:12" ht="42.75" customHeight="1">
      <c r="A27" s="64"/>
      <c r="B27" s="71"/>
      <c r="C27" s="17" t="s">
        <v>40</v>
      </c>
      <c r="D27" s="7" t="s">
        <v>15</v>
      </c>
      <c r="E27" s="64"/>
      <c r="F27" s="25" t="s">
        <v>4</v>
      </c>
      <c r="G27" s="26">
        <v>3753.0070000000001</v>
      </c>
      <c r="H27" s="36">
        <v>7500</v>
      </c>
      <c r="I27" s="26">
        <v>8500</v>
      </c>
      <c r="J27" s="26">
        <v>9500</v>
      </c>
      <c r="K27" s="26">
        <v>10500</v>
      </c>
      <c r="L27" s="27">
        <f t="shared" si="0"/>
        <v>36000</v>
      </c>
    </row>
    <row r="28" spans="1:12" ht="45.75" customHeight="1">
      <c r="A28" s="64"/>
      <c r="B28" s="71"/>
      <c r="C28" s="17" t="s">
        <v>41</v>
      </c>
      <c r="D28" s="7" t="s">
        <v>15</v>
      </c>
      <c r="E28" s="64"/>
      <c r="F28" s="25" t="s">
        <v>4</v>
      </c>
      <c r="G28" s="26">
        <v>660.125</v>
      </c>
      <c r="H28" s="36">
        <v>0</v>
      </c>
      <c r="I28" s="26">
        <v>0</v>
      </c>
      <c r="J28" s="26">
        <v>0</v>
      </c>
      <c r="K28" s="26">
        <v>0</v>
      </c>
      <c r="L28" s="27">
        <f t="shared" si="0"/>
        <v>0</v>
      </c>
    </row>
    <row r="29" spans="1:12" ht="42.75" customHeight="1">
      <c r="A29" s="64"/>
      <c r="B29" s="71"/>
      <c r="C29" s="17" t="s">
        <v>42</v>
      </c>
      <c r="D29" s="7" t="s">
        <v>15</v>
      </c>
      <c r="E29" s="64"/>
      <c r="F29" s="25" t="s">
        <v>4</v>
      </c>
      <c r="G29" s="26">
        <v>47.671999999999997</v>
      </c>
      <c r="H29" s="36">
        <v>1000</v>
      </c>
      <c r="I29" s="26">
        <v>1500</v>
      </c>
      <c r="J29" s="26">
        <v>2000</v>
      </c>
      <c r="K29" s="26">
        <v>2500</v>
      </c>
      <c r="L29" s="27">
        <f t="shared" si="0"/>
        <v>7000</v>
      </c>
    </row>
    <row r="30" spans="1:12" ht="24" customHeight="1">
      <c r="A30" s="64"/>
      <c r="B30" s="72"/>
      <c r="C30" s="9" t="s">
        <v>27</v>
      </c>
      <c r="D30" s="7" t="s">
        <v>15</v>
      </c>
      <c r="E30" s="64"/>
      <c r="F30" s="25" t="s">
        <v>4</v>
      </c>
      <c r="G30" s="26">
        <v>20.010000000000002</v>
      </c>
      <c r="H30" s="36">
        <v>29.44</v>
      </c>
      <c r="I30" s="26">
        <v>0</v>
      </c>
      <c r="J30" s="26">
        <v>0</v>
      </c>
      <c r="K30" s="26">
        <v>0</v>
      </c>
      <c r="L30" s="27">
        <f t="shared" si="0"/>
        <v>29.44</v>
      </c>
    </row>
    <row r="31" spans="1:12" ht="43.5" customHeight="1">
      <c r="A31" s="64"/>
      <c r="B31" s="69"/>
      <c r="C31" s="17" t="s">
        <v>26</v>
      </c>
      <c r="D31" s="7" t="s">
        <v>15</v>
      </c>
      <c r="E31" s="43"/>
      <c r="F31" s="25" t="s">
        <v>4</v>
      </c>
      <c r="G31" s="26">
        <v>160</v>
      </c>
      <c r="H31" s="36">
        <v>0</v>
      </c>
      <c r="I31" s="26">
        <v>0</v>
      </c>
      <c r="J31" s="26">
        <v>0</v>
      </c>
      <c r="K31" s="26">
        <v>0</v>
      </c>
      <c r="L31" s="27">
        <f t="shared" si="0"/>
        <v>0</v>
      </c>
    </row>
    <row r="32" spans="1:12" ht="30.75" customHeight="1">
      <c r="A32" s="64"/>
      <c r="B32" s="69"/>
      <c r="C32" s="17" t="s">
        <v>34</v>
      </c>
      <c r="D32" s="7" t="s">
        <v>15</v>
      </c>
      <c r="E32" s="66" t="s">
        <v>16</v>
      </c>
      <c r="F32" s="25" t="s">
        <v>4</v>
      </c>
      <c r="G32" s="26">
        <v>400</v>
      </c>
      <c r="H32" s="36">
        <v>11800</v>
      </c>
      <c r="I32" s="26">
        <v>10000</v>
      </c>
      <c r="J32" s="26">
        <v>0</v>
      </c>
      <c r="K32" s="26">
        <v>40000</v>
      </c>
      <c r="L32" s="27">
        <f t="shared" si="0"/>
        <v>61800</v>
      </c>
    </row>
    <row r="33" spans="1:12" ht="141.75" customHeight="1">
      <c r="A33" s="64"/>
      <c r="B33" s="69"/>
      <c r="C33" s="17" t="s">
        <v>57</v>
      </c>
      <c r="D33" s="7" t="s">
        <v>15</v>
      </c>
      <c r="E33" s="67"/>
      <c r="F33" s="25" t="s">
        <v>4</v>
      </c>
      <c r="G33" s="26">
        <v>583</v>
      </c>
      <c r="H33" s="36">
        <v>0</v>
      </c>
      <c r="I33" s="26">
        <v>0</v>
      </c>
      <c r="J33" s="26">
        <v>0</v>
      </c>
      <c r="K33" s="26">
        <v>7000</v>
      </c>
      <c r="L33" s="27">
        <f t="shared" si="0"/>
        <v>7000</v>
      </c>
    </row>
    <row r="34" spans="1:12" ht="60.75" customHeight="1">
      <c r="A34" s="64"/>
      <c r="B34" s="69"/>
      <c r="C34" s="41" t="s">
        <v>74</v>
      </c>
      <c r="D34" s="7" t="s">
        <v>15</v>
      </c>
      <c r="E34" s="68"/>
      <c r="F34" s="25" t="s">
        <v>4</v>
      </c>
      <c r="G34" s="26">
        <v>321.10000000000002</v>
      </c>
      <c r="H34" s="36">
        <v>1000</v>
      </c>
      <c r="I34" s="26">
        <v>12000</v>
      </c>
      <c r="J34" s="26">
        <v>36150</v>
      </c>
      <c r="K34" s="26">
        <v>0</v>
      </c>
      <c r="L34" s="27">
        <f t="shared" si="0"/>
        <v>49150</v>
      </c>
    </row>
    <row r="35" spans="1:12" ht="32.25" customHeight="1">
      <c r="A35" s="59"/>
      <c r="B35" s="56" t="s">
        <v>46</v>
      </c>
      <c r="C35" s="103"/>
      <c r="D35" s="104"/>
      <c r="E35" s="105"/>
      <c r="F35" s="16" t="s">
        <v>54</v>
      </c>
      <c r="G35" s="27">
        <f>G36+G37+G38</f>
        <v>701755.08299999987</v>
      </c>
      <c r="H35" s="27">
        <f>H36+H37+H38+H39</f>
        <v>545486.29099999997</v>
      </c>
      <c r="I35" s="27">
        <f t="shared" ref="I35:K35" si="1">I36+I37+I38</f>
        <v>665050</v>
      </c>
      <c r="J35" s="27">
        <f t="shared" si="1"/>
        <v>804440</v>
      </c>
      <c r="K35" s="27">
        <f t="shared" si="1"/>
        <v>960870</v>
      </c>
      <c r="L35" s="27">
        <f>H35+I35+J35+K35</f>
        <v>2975846.2910000002</v>
      </c>
    </row>
    <row r="36" spans="1:12" ht="31.5" customHeight="1">
      <c r="A36" s="60"/>
      <c r="B36" s="57"/>
      <c r="C36" s="106"/>
      <c r="D36" s="107"/>
      <c r="E36" s="108"/>
      <c r="F36" s="16" t="s">
        <v>4</v>
      </c>
      <c r="G36" s="27">
        <f>G12+G13+G16+G19+G20+G21+G22+G23+G24+G25+G26+G27+G28+G29+G30+G31+G32+G33+G34</f>
        <v>667354.22599999991</v>
      </c>
      <c r="H36" s="8">
        <f>H34+H33+H32+H31+H30+H29+H28+H27+H26+H24+H23+H22+H21+H20+H19+H16+H13+H12</f>
        <v>544719.43999999994</v>
      </c>
      <c r="I36" s="8">
        <f>I12+I13+I16+I19+I20+I21+I22+I23+I24+I25+I26+I27+I28+I29+I30+I31+I32+I33+I34</f>
        <v>665050</v>
      </c>
      <c r="J36" s="8">
        <f>J12+J13+J16+J19+J20+J21+J22+J23+J24+J25+J26+J27+J28+J29+J30+J31+J32+J33+J34</f>
        <v>804440</v>
      </c>
      <c r="K36" s="8">
        <f>K12+K13+K16+K19+K20+K21+K22+K23+K24+K25+K26+K27+K28+K29+K30+K31+K32+K33+K34</f>
        <v>960870</v>
      </c>
      <c r="L36" s="27">
        <f t="shared" si="0"/>
        <v>2975079.44</v>
      </c>
    </row>
    <row r="37" spans="1:12" ht="61.5" customHeight="1">
      <c r="A37" s="60"/>
      <c r="B37" s="57"/>
      <c r="C37" s="106"/>
      <c r="D37" s="107"/>
      <c r="E37" s="108"/>
      <c r="F37" s="16" t="s">
        <v>17</v>
      </c>
      <c r="G37" s="27">
        <f>G14+G17</f>
        <v>29813.286</v>
      </c>
      <c r="H37" s="33">
        <f>H14+H17</f>
        <v>0</v>
      </c>
      <c r="I37" s="33">
        <f>I14+I17</f>
        <v>0</v>
      </c>
      <c r="J37" s="33">
        <f>J14+J17</f>
        <v>0</v>
      </c>
      <c r="K37" s="33">
        <f>K14+K17</f>
        <v>0</v>
      </c>
      <c r="L37" s="27">
        <f t="shared" si="0"/>
        <v>0</v>
      </c>
    </row>
    <row r="38" spans="1:12" ht="44.25" customHeight="1">
      <c r="A38" s="60"/>
      <c r="B38" s="57"/>
      <c r="C38" s="106"/>
      <c r="D38" s="107"/>
      <c r="E38" s="108"/>
      <c r="F38" s="16" t="s">
        <v>18</v>
      </c>
      <c r="G38" s="27">
        <f>G15</f>
        <v>4587.5709999999999</v>
      </c>
      <c r="H38" s="33">
        <f>H15</f>
        <v>0</v>
      </c>
      <c r="I38" s="33">
        <f>I15</f>
        <v>0</v>
      </c>
      <c r="J38" s="33">
        <f>J15</f>
        <v>0</v>
      </c>
      <c r="K38" s="33">
        <f>K15</f>
        <v>0</v>
      </c>
      <c r="L38" s="27">
        <f t="shared" si="0"/>
        <v>0</v>
      </c>
    </row>
    <row r="39" spans="1:12" ht="80.25" customHeight="1">
      <c r="A39" s="61"/>
      <c r="B39" s="58"/>
      <c r="C39" s="109"/>
      <c r="D39" s="110"/>
      <c r="E39" s="111"/>
      <c r="F39" s="55" t="s">
        <v>47</v>
      </c>
      <c r="G39" s="27">
        <f>G18</f>
        <v>0</v>
      </c>
      <c r="H39" s="27">
        <f t="shared" ref="H39:L39" si="2">H18</f>
        <v>766.851</v>
      </c>
      <c r="I39" s="27">
        <f t="shared" si="2"/>
        <v>0</v>
      </c>
      <c r="J39" s="27">
        <f t="shared" si="2"/>
        <v>0</v>
      </c>
      <c r="K39" s="27">
        <f t="shared" si="2"/>
        <v>0</v>
      </c>
      <c r="L39" s="27">
        <f t="shared" si="2"/>
        <v>766.851</v>
      </c>
    </row>
    <row r="40" spans="1:12" ht="32.25" customHeight="1">
      <c r="A40" s="64">
        <v>2</v>
      </c>
      <c r="B40" s="70" t="s">
        <v>28</v>
      </c>
      <c r="C40" s="10" t="s">
        <v>43</v>
      </c>
      <c r="D40" s="7" t="s">
        <v>15</v>
      </c>
      <c r="E40" s="64" t="s">
        <v>8</v>
      </c>
      <c r="F40" s="7" t="s">
        <v>4</v>
      </c>
      <c r="G40" s="8">
        <f>50992.105+1800</f>
        <v>52792.105000000003</v>
      </c>
      <c r="H40" s="31">
        <v>40000</v>
      </c>
      <c r="I40" s="8">
        <v>45000</v>
      </c>
      <c r="J40" s="8">
        <v>50000</v>
      </c>
      <c r="K40" s="8">
        <v>55000</v>
      </c>
      <c r="L40" s="27">
        <f t="shared" si="0"/>
        <v>190000</v>
      </c>
    </row>
    <row r="41" spans="1:12" ht="39" customHeight="1">
      <c r="A41" s="64"/>
      <c r="B41" s="71"/>
      <c r="C41" s="10" t="s">
        <v>9</v>
      </c>
      <c r="D41" s="7" t="s">
        <v>15</v>
      </c>
      <c r="E41" s="64"/>
      <c r="F41" s="7" t="s">
        <v>4</v>
      </c>
      <c r="G41" s="8">
        <v>17088.982</v>
      </c>
      <c r="H41" s="31">
        <v>12500</v>
      </c>
      <c r="I41" s="8">
        <v>14000</v>
      </c>
      <c r="J41" s="8">
        <v>16000</v>
      </c>
      <c r="K41" s="8">
        <v>18000</v>
      </c>
      <c r="L41" s="27">
        <f t="shared" si="0"/>
        <v>60500</v>
      </c>
    </row>
    <row r="42" spans="1:12" ht="33" customHeight="1">
      <c r="A42" s="64"/>
      <c r="B42" s="71"/>
      <c r="C42" s="99" t="s">
        <v>10</v>
      </c>
      <c r="D42" s="66" t="s">
        <v>15</v>
      </c>
      <c r="E42" s="64"/>
      <c r="F42" s="7" t="s">
        <v>4</v>
      </c>
      <c r="G42" s="8">
        <f>21710.519+716.15</f>
        <v>22426.669000000002</v>
      </c>
      <c r="H42" s="31">
        <v>10000</v>
      </c>
      <c r="I42" s="8">
        <v>12000</v>
      </c>
      <c r="J42" s="8">
        <v>14000</v>
      </c>
      <c r="K42" s="8">
        <v>16000</v>
      </c>
      <c r="L42" s="27">
        <f t="shared" si="0"/>
        <v>52000</v>
      </c>
    </row>
    <row r="43" spans="1:12" ht="123.75" customHeight="1">
      <c r="A43" s="64"/>
      <c r="B43" s="71"/>
      <c r="C43" s="100"/>
      <c r="D43" s="61"/>
      <c r="E43" s="64"/>
      <c r="F43" s="7" t="s">
        <v>19</v>
      </c>
      <c r="G43" s="11">
        <v>9.8000000000000007</v>
      </c>
      <c r="H43" s="46">
        <v>0</v>
      </c>
      <c r="I43" s="11">
        <v>0</v>
      </c>
      <c r="J43" s="11">
        <v>0</v>
      </c>
      <c r="K43" s="11">
        <v>0</v>
      </c>
      <c r="L43" s="27">
        <f t="shared" si="0"/>
        <v>0</v>
      </c>
    </row>
    <row r="44" spans="1:12" ht="27.75" customHeight="1">
      <c r="A44" s="64"/>
      <c r="B44" s="71"/>
      <c r="C44" s="99" t="s">
        <v>12</v>
      </c>
      <c r="D44" s="66" t="s">
        <v>15</v>
      </c>
      <c r="E44" s="64"/>
      <c r="F44" s="7" t="s">
        <v>22</v>
      </c>
      <c r="G44" s="11">
        <v>21613.705000000002</v>
      </c>
      <c r="H44" s="46">
        <v>20000</v>
      </c>
      <c r="I44" s="11">
        <v>25000</v>
      </c>
      <c r="J44" s="11">
        <v>30000</v>
      </c>
      <c r="K44" s="11">
        <v>35000</v>
      </c>
      <c r="L44" s="27">
        <f t="shared" si="0"/>
        <v>110000</v>
      </c>
    </row>
    <row r="45" spans="1:12" ht="145.5" customHeight="1">
      <c r="A45" s="64"/>
      <c r="B45" s="71"/>
      <c r="C45" s="101"/>
      <c r="D45" s="67"/>
      <c r="E45" s="64"/>
      <c r="F45" s="7" t="s">
        <v>21</v>
      </c>
      <c r="G45" s="11">
        <v>1100</v>
      </c>
      <c r="H45" s="46">
        <v>0</v>
      </c>
      <c r="I45" s="11">
        <v>0</v>
      </c>
      <c r="J45" s="11">
        <v>0</v>
      </c>
      <c r="K45" s="11">
        <v>0</v>
      </c>
      <c r="L45" s="27">
        <f t="shared" si="0"/>
        <v>0</v>
      </c>
    </row>
    <row r="46" spans="1:12" ht="84.75" customHeight="1">
      <c r="A46" s="64"/>
      <c r="B46" s="72"/>
      <c r="C46" s="102"/>
      <c r="D46" s="68"/>
      <c r="E46" s="64"/>
      <c r="F46" s="44" t="s">
        <v>47</v>
      </c>
      <c r="G46" s="8">
        <v>654.91700000000003</v>
      </c>
      <c r="H46" s="31">
        <v>0</v>
      </c>
      <c r="I46" s="8">
        <v>0</v>
      </c>
      <c r="J46" s="8">
        <v>0</v>
      </c>
      <c r="K46" s="8">
        <v>0</v>
      </c>
      <c r="L46" s="27">
        <f t="shared" si="0"/>
        <v>0</v>
      </c>
    </row>
    <row r="47" spans="1:12" ht="124.5" customHeight="1">
      <c r="A47" s="64"/>
      <c r="B47" s="69"/>
      <c r="C47" s="99" t="s">
        <v>13</v>
      </c>
      <c r="D47" s="66" t="s">
        <v>15</v>
      </c>
      <c r="E47" s="12" t="s">
        <v>16</v>
      </c>
      <c r="F47" s="7" t="s">
        <v>4</v>
      </c>
      <c r="G47" s="11">
        <v>4576.9939999999997</v>
      </c>
      <c r="H47" s="34">
        <v>0.4</v>
      </c>
      <c r="I47" s="35">
        <v>0</v>
      </c>
      <c r="J47" s="35">
        <v>0</v>
      </c>
      <c r="K47" s="35">
        <v>0</v>
      </c>
      <c r="L47" s="27">
        <f t="shared" si="0"/>
        <v>0.4</v>
      </c>
    </row>
    <row r="48" spans="1:12" ht="87" customHeight="1">
      <c r="A48" s="64"/>
      <c r="B48" s="69"/>
      <c r="C48" s="101"/>
      <c r="D48" s="67"/>
      <c r="E48" s="64" t="s">
        <v>8</v>
      </c>
      <c r="F48" s="7" t="s">
        <v>4</v>
      </c>
      <c r="G48" s="11">
        <f>400+6.637</f>
        <v>406.637</v>
      </c>
      <c r="H48" s="46">
        <v>10000</v>
      </c>
      <c r="I48" s="11">
        <v>12000</v>
      </c>
      <c r="J48" s="11">
        <v>14000</v>
      </c>
      <c r="K48" s="11">
        <v>16000</v>
      </c>
      <c r="L48" s="27">
        <f t="shared" si="0"/>
        <v>52000</v>
      </c>
    </row>
    <row r="49" spans="1:12" ht="128.25" customHeight="1">
      <c r="A49" s="64"/>
      <c r="B49" s="69"/>
      <c r="C49" s="100"/>
      <c r="D49" s="61"/>
      <c r="E49" s="64"/>
      <c r="F49" s="7" t="s">
        <v>19</v>
      </c>
      <c r="G49" s="11">
        <v>91.8</v>
      </c>
      <c r="H49" s="46">
        <v>0</v>
      </c>
      <c r="I49" s="11">
        <v>0</v>
      </c>
      <c r="J49" s="11">
        <v>0</v>
      </c>
      <c r="K49" s="11">
        <v>0</v>
      </c>
      <c r="L49" s="27">
        <f t="shared" si="0"/>
        <v>0</v>
      </c>
    </row>
    <row r="50" spans="1:12" ht="33.75" customHeight="1">
      <c r="A50" s="64"/>
      <c r="B50" s="69"/>
      <c r="C50" s="14" t="s">
        <v>65</v>
      </c>
      <c r="D50" s="7" t="s">
        <v>15</v>
      </c>
      <c r="E50" s="64"/>
      <c r="F50" s="12" t="s">
        <v>7</v>
      </c>
      <c r="G50" s="11">
        <v>1656.5730000000001</v>
      </c>
      <c r="H50" s="11">
        <v>1200</v>
      </c>
      <c r="I50" s="11">
        <v>1400</v>
      </c>
      <c r="J50" s="11">
        <v>1600</v>
      </c>
      <c r="K50" s="11">
        <v>1800</v>
      </c>
      <c r="L50" s="27">
        <f t="shared" si="0"/>
        <v>6000</v>
      </c>
    </row>
    <row r="51" spans="1:12" ht="39.75" customHeight="1">
      <c r="A51" s="64"/>
      <c r="B51" s="69"/>
      <c r="C51" s="18" t="s">
        <v>66</v>
      </c>
      <c r="D51" s="7" t="s">
        <v>15</v>
      </c>
      <c r="E51" s="64"/>
      <c r="F51" s="7" t="s">
        <v>4</v>
      </c>
      <c r="G51" s="8">
        <f>3357.703+578.998</f>
        <v>3936.701</v>
      </c>
      <c r="H51" s="31">
        <v>1000</v>
      </c>
      <c r="I51" s="31">
        <v>1200</v>
      </c>
      <c r="J51" s="8">
        <v>1400</v>
      </c>
      <c r="K51" s="8">
        <v>1600</v>
      </c>
      <c r="L51" s="27">
        <f t="shared" si="0"/>
        <v>5200</v>
      </c>
    </row>
    <row r="52" spans="1:12" ht="43.5" customHeight="1">
      <c r="A52" s="64"/>
      <c r="B52" s="69"/>
      <c r="C52" s="18" t="s">
        <v>67</v>
      </c>
      <c r="D52" s="7" t="s">
        <v>15</v>
      </c>
      <c r="E52" s="64"/>
      <c r="F52" s="7" t="s">
        <v>4</v>
      </c>
      <c r="G52" s="8">
        <v>1071.835</v>
      </c>
      <c r="H52" s="47">
        <v>700</v>
      </c>
      <c r="I52" s="47">
        <v>0</v>
      </c>
      <c r="J52" s="48">
        <v>0</v>
      </c>
      <c r="K52" s="49">
        <v>0</v>
      </c>
      <c r="L52" s="27">
        <f t="shared" si="0"/>
        <v>700</v>
      </c>
    </row>
    <row r="53" spans="1:12" ht="39.75" customHeight="1">
      <c r="A53" s="64"/>
      <c r="B53" s="69"/>
      <c r="C53" s="18" t="s">
        <v>68</v>
      </c>
      <c r="D53" s="7" t="s">
        <v>15</v>
      </c>
      <c r="E53" s="64"/>
      <c r="F53" s="7" t="s">
        <v>4</v>
      </c>
      <c r="G53" s="8">
        <v>9261.7549999999992</v>
      </c>
      <c r="H53" s="47">
        <v>1600</v>
      </c>
      <c r="I53" s="47">
        <v>0</v>
      </c>
      <c r="J53" s="48">
        <v>0</v>
      </c>
      <c r="K53" s="49">
        <v>0</v>
      </c>
      <c r="L53" s="27">
        <f t="shared" si="0"/>
        <v>1600</v>
      </c>
    </row>
    <row r="54" spans="1:12" ht="86.25" customHeight="1">
      <c r="A54" s="64"/>
      <c r="B54" s="69"/>
      <c r="C54" s="18" t="s">
        <v>58</v>
      </c>
      <c r="D54" s="7" t="s">
        <v>15</v>
      </c>
      <c r="E54" s="64"/>
      <c r="F54" s="7" t="s">
        <v>4</v>
      </c>
      <c r="G54" s="8">
        <v>412.75200000000001</v>
      </c>
      <c r="H54" s="31">
        <f>12+110+26</f>
        <v>148</v>
      </c>
      <c r="I54" s="8">
        <v>155</v>
      </c>
      <c r="J54" s="8">
        <v>165</v>
      </c>
      <c r="K54" s="8">
        <v>175</v>
      </c>
      <c r="L54" s="27">
        <f t="shared" si="0"/>
        <v>643</v>
      </c>
    </row>
    <row r="55" spans="1:12" ht="105" customHeight="1">
      <c r="A55" s="64"/>
      <c r="B55" s="69"/>
      <c r="C55" s="19" t="s">
        <v>11</v>
      </c>
      <c r="D55" s="7" t="s">
        <v>15</v>
      </c>
      <c r="E55" s="64"/>
      <c r="F55" s="7" t="s">
        <v>4</v>
      </c>
      <c r="G55" s="8">
        <v>198</v>
      </c>
      <c r="H55" s="31">
        <v>99</v>
      </c>
      <c r="I55" s="8">
        <v>113.85</v>
      </c>
      <c r="J55" s="8">
        <v>130.93</v>
      </c>
      <c r="K55" s="8">
        <v>150.57</v>
      </c>
      <c r="L55" s="27">
        <f t="shared" si="0"/>
        <v>494.34999999999997</v>
      </c>
    </row>
    <row r="56" spans="1:12" ht="60" customHeight="1">
      <c r="A56" s="64"/>
      <c r="B56" s="69"/>
      <c r="C56" s="17" t="s">
        <v>20</v>
      </c>
      <c r="D56" s="7" t="s">
        <v>15</v>
      </c>
      <c r="E56" s="64"/>
      <c r="F56" s="7" t="s">
        <v>4</v>
      </c>
      <c r="G56" s="8">
        <v>346.84399999999999</v>
      </c>
      <c r="H56" s="8">
        <v>0</v>
      </c>
      <c r="I56" s="8">
        <v>0</v>
      </c>
      <c r="J56" s="8">
        <v>0</v>
      </c>
      <c r="K56" s="8">
        <v>0</v>
      </c>
      <c r="L56" s="27">
        <f t="shared" si="0"/>
        <v>0</v>
      </c>
    </row>
    <row r="57" spans="1:12" ht="84" customHeight="1">
      <c r="A57" s="64"/>
      <c r="B57" s="69"/>
      <c r="C57" s="17" t="s">
        <v>73</v>
      </c>
      <c r="D57" s="7" t="s">
        <v>15</v>
      </c>
      <c r="E57" s="64"/>
      <c r="F57" s="7" t="s">
        <v>4</v>
      </c>
      <c r="G57" s="8">
        <v>327.49400000000003</v>
      </c>
      <c r="H57" s="8">
        <v>0</v>
      </c>
      <c r="I57" s="8">
        <v>0</v>
      </c>
      <c r="J57" s="8">
        <v>0</v>
      </c>
      <c r="K57" s="8">
        <v>0</v>
      </c>
      <c r="L57" s="27">
        <f t="shared" si="0"/>
        <v>0</v>
      </c>
    </row>
    <row r="58" spans="1:12" ht="85.5" customHeight="1">
      <c r="A58" s="64"/>
      <c r="B58" s="69"/>
      <c r="C58" s="17" t="s">
        <v>59</v>
      </c>
      <c r="D58" s="7" t="s">
        <v>15</v>
      </c>
      <c r="E58" s="64"/>
      <c r="F58" s="7" t="s">
        <v>4</v>
      </c>
      <c r="G58" s="8">
        <v>192.81</v>
      </c>
      <c r="H58" s="26">
        <v>270</v>
      </c>
      <c r="I58" s="26">
        <v>270</v>
      </c>
      <c r="J58" s="26">
        <v>270</v>
      </c>
      <c r="K58" s="26">
        <v>270</v>
      </c>
      <c r="L58" s="27">
        <f t="shared" si="0"/>
        <v>1080</v>
      </c>
    </row>
    <row r="59" spans="1:12" ht="82.5" customHeight="1">
      <c r="A59" s="64"/>
      <c r="B59" s="69"/>
      <c r="C59" s="17" t="s">
        <v>23</v>
      </c>
      <c r="D59" s="7" t="s">
        <v>15</v>
      </c>
      <c r="E59" s="42"/>
      <c r="F59" s="7" t="s">
        <v>4</v>
      </c>
      <c r="G59" s="8">
        <v>1074.575</v>
      </c>
      <c r="H59" s="33">
        <v>0</v>
      </c>
      <c r="I59" s="33">
        <v>0</v>
      </c>
      <c r="J59" s="33">
        <v>0</v>
      </c>
      <c r="K59" s="33">
        <v>0</v>
      </c>
      <c r="L59" s="27">
        <f t="shared" si="0"/>
        <v>0</v>
      </c>
    </row>
    <row r="60" spans="1:12" ht="41.25" customHeight="1">
      <c r="A60" s="66"/>
      <c r="B60" s="88"/>
      <c r="C60" s="17" t="s">
        <v>24</v>
      </c>
      <c r="D60" s="7" t="s">
        <v>15</v>
      </c>
      <c r="E60" s="65"/>
      <c r="F60" s="7" t="s">
        <v>4</v>
      </c>
      <c r="G60" s="8">
        <v>22.777000000000001</v>
      </c>
      <c r="H60" s="33">
        <v>0</v>
      </c>
      <c r="I60" s="33">
        <v>0</v>
      </c>
      <c r="J60" s="33">
        <v>0</v>
      </c>
      <c r="K60" s="33">
        <v>0</v>
      </c>
      <c r="L60" s="27">
        <f t="shared" si="0"/>
        <v>0</v>
      </c>
    </row>
    <row r="61" spans="1:12" ht="63.75" customHeight="1">
      <c r="A61" s="67"/>
      <c r="B61" s="97"/>
      <c r="C61" s="20" t="s">
        <v>69</v>
      </c>
      <c r="D61" s="12" t="s">
        <v>15</v>
      </c>
      <c r="E61" s="65"/>
      <c r="F61" s="12" t="s">
        <v>4</v>
      </c>
      <c r="G61" s="8">
        <v>7.1340000000000003</v>
      </c>
      <c r="H61" s="8">
        <v>0</v>
      </c>
      <c r="I61" s="33">
        <v>0</v>
      </c>
      <c r="J61" s="33">
        <v>0</v>
      </c>
      <c r="K61" s="33">
        <v>0</v>
      </c>
      <c r="L61" s="27">
        <f t="shared" si="0"/>
        <v>0</v>
      </c>
    </row>
    <row r="62" spans="1:12" ht="63.75" customHeight="1">
      <c r="A62" s="98"/>
      <c r="B62" s="98"/>
      <c r="C62" s="52" t="s">
        <v>64</v>
      </c>
      <c r="D62" s="51" t="s">
        <v>15</v>
      </c>
      <c r="E62" s="53"/>
      <c r="F62" s="50" t="s">
        <v>4</v>
      </c>
      <c r="G62" s="8">
        <v>20</v>
      </c>
      <c r="H62" s="8">
        <v>40</v>
      </c>
      <c r="I62" s="33">
        <v>40</v>
      </c>
      <c r="J62" s="33">
        <v>40</v>
      </c>
      <c r="K62" s="33">
        <v>40</v>
      </c>
      <c r="L62" s="27">
        <f t="shared" si="0"/>
        <v>160</v>
      </c>
    </row>
    <row r="63" spans="1:12" ht="32.25" customHeight="1">
      <c r="A63" s="66"/>
      <c r="B63" s="89" t="s">
        <v>48</v>
      </c>
      <c r="C63" s="91"/>
      <c r="D63" s="92"/>
      <c r="E63" s="93"/>
      <c r="F63" s="28" t="s">
        <v>54</v>
      </c>
      <c r="G63" s="27">
        <f>G64+G65+G66+G67</f>
        <v>139290.85900000003</v>
      </c>
      <c r="H63" s="27">
        <f t="shared" ref="H63:K63" si="3">H64+H65+H66+H67</f>
        <v>97557.4</v>
      </c>
      <c r="I63" s="27">
        <f t="shared" si="3"/>
        <v>111178.85</v>
      </c>
      <c r="J63" s="27">
        <f t="shared" si="3"/>
        <v>127605.93</v>
      </c>
      <c r="K63" s="27">
        <f t="shared" si="3"/>
        <v>144035.57</v>
      </c>
      <c r="L63" s="27">
        <f t="shared" si="0"/>
        <v>480377.75</v>
      </c>
    </row>
    <row r="64" spans="1:12" ht="27.75" customHeight="1">
      <c r="A64" s="67"/>
      <c r="B64" s="90"/>
      <c r="C64" s="94"/>
      <c r="D64" s="95"/>
      <c r="E64" s="96"/>
      <c r="F64" s="28" t="s">
        <v>4</v>
      </c>
      <c r="G64" s="27">
        <f>G40+G41+G42+G44+G47+G48+G50+G51+G52+G53+G54+G55+G56+G57+G58+G59+G60+G61+G62</f>
        <v>137434.34200000003</v>
      </c>
      <c r="H64" s="27">
        <f t="shared" ref="H64:L64" si="4">H40+H41+H42+H44+H47+H48+H50+H51+H52+H53+H54+H55+H56+H57+H58+H59+H60+H61+H62</f>
        <v>97557.4</v>
      </c>
      <c r="I64" s="27">
        <f t="shared" si="4"/>
        <v>111178.85</v>
      </c>
      <c r="J64" s="27">
        <f t="shared" si="4"/>
        <v>127605.93</v>
      </c>
      <c r="K64" s="27">
        <f t="shared" si="4"/>
        <v>144035.57</v>
      </c>
      <c r="L64" s="27">
        <f t="shared" si="4"/>
        <v>480377.75</v>
      </c>
    </row>
    <row r="65" spans="1:14" ht="142.5" customHeight="1">
      <c r="A65" s="67"/>
      <c r="B65" s="90"/>
      <c r="C65" s="94"/>
      <c r="D65" s="95"/>
      <c r="E65" s="96"/>
      <c r="F65" s="16" t="s">
        <v>21</v>
      </c>
      <c r="G65" s="27">
        <f t="shared" ref="G65:K66" si="5">G45</f>
        <v>1100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0"/>
        <v>0</v>
      </c>
    </row>
    <row r="66" spans="1:14" ht="82.5" customHeight="1">
      <c r="A66" s="67"/>
      <c r="B66" s="90"/>
      <c r="C66" s="94"/>
      <c r="D66" s="95"/>
      <c r="E66" s="96"/>
      <c r="F66" s="16" t="s">
        <v>47</v>
      </c>
      <c r="G66" s="27">
        <f t="shared" si="5"/>
        <v>654.91700000000003</v>
      </c>
      <c r="H66" s="27">
        <f t="shared" si="5"/>
        <v>0</v>
      </c>
      <c r="I66" s="27">
        <f t="shared" si="5"/>
        <v>0</v>
      </c>
      <c r="J66" s="27">
        <f t="shared" si="5"/>
        <v>0</v>
      </c>
      <c r="K66" s="27">
        <f t="shared" si="5"/>
        <v>0</v>
      </c>
      <c r="L66" s="27">
        <f t="shared" si="0"/>
        <v>0</v>
      </c>
    </row>
    <row r="67" spans="1:14" ht="142.5" customHeight="1">
      <c r="A67" s="68"/>
      <c r="B67" s="90"/>
      <c r="C67" s="94"/>
      <c r="D67" s="95"/>
      <c r="E67" s="96"/>
      <c r="F67" s="28" t="s">
        <v>19</v>
      </c>
      <c r="G67" s="29">
        <f>G43+G49</f>
        <v>101.6</v>
      </c>
      <c r="H67" s="29">
        <f>H43+H49</f>
        <v>0</v>
      </c>
      <c r="I67" s="29">
        <f>I43+I49</f>
        <v>0</v>
      </c>
      <c r="J67" s="29">
        <f>J43+J49</f>
        <v>0</v>
      </c>
      <c r="K67" s="29">
        <f>K43+K49</f>
        <v>0</v>
      </c>
      <c r="L67" s="27">
        <f t="shared" si="0"/>
        <v>0</v>
      </c>
    </row>
    <row r="68" spans="1:14" ht="144.75" customHeight="1">
      <c r="A68" s="112" t="s">
        <v>5</v>
      </c>
      <c r="B68" s="115" t="s">
        <v>52</v>
      </c>
      <c r="C68" s="18" t="s">
        <v>60</v>
      </c>
      <c r="D68" s="7" t="s">
        <v>15</v>
      </c>
      <c r="E68" s="7" t="s">
        <v>8</v>
      </c>
      <c r="F68" s="7" t="s">
        <v>4</v>
      </c>
      <c r="G68" s="8">
        <v>6621.89</v>
      </c>
      <c r="H68" s="31">
        <v>0</v>
      </c>
      <c r="I68" s="8">
        <v>42000</v>
      </c>
      <c r="J68" s="8">
        <v>75000</v>
      </c>
      <c r="K68" s="8">
        <v>80000</v>
      </c>
      <c r="L68" s="27">
        <f t="shared" si="0"/>
        <v>197000</v>
      </c>
    </row>
    <row r="69" spans="1:14" ht="243">
      <c r="A69" s="113"/>
      <c r="B69" s="114"/>
      <c r="C69" s="23" t="s">
        <v>50</v>
      </c>
      <c r="D69" s="13" t="s">
        <v>15</v>
      </c>
      <c r="E69" s="13" t="s">
        <v>51</v>
      </c>
      <c r="F69" s="13" t="s">
        <v>4</v>
      </c>
      <c r="G69" s="24">
        <v>0</v>
      </c>
      <c r="H69" s="32">
        <f>49881.264+32260.037</f>
        <v>82141.301000000007</v>
      </c>
      <c r="I69" s="32">
        <v>27041.767</v>
      </c>
      <c r="J69" s="32">
        <v>0</v>
      </c>
      <c r="K69" s="32">
        <v>0</v>
      </c>
      <c r="L69" s="27">
        <f t="shared" si="0"/>
        <v>109183.068</v>
      </c>
    </row>
    <row r="70" spans="1:14" ht="30" customHeight="1">
      <c r="A70" s="114"/>
      <c r="B70" s="21" t="s">
        <v>49</v>
      </c>
      <c r="C70" s="22"/>
      <c r="D70" s="22"/>
      <c r="E70" s="22"/>
      <c r="F70" s="22"/>
      <c r="G70" s="27">
        <f>G68+G69</f>
        <v>6621.89</v>
      </c>
      <c r="H70" s="27">
        <f>H68+H69</f>
        <v>82141.301000000007</v>
      </c>
      <c r="I70" s="27">
        <f t="shared" ref="I70:K70" si="6">I68+I69</f>
        <v>69041.766999999993</v>
      </c>
      <c r="J70" s="27">
        <f t="shared" si="6"/>
        <v>75000</v>
      </c>
      <c r="K70" s="27">
        <f t="shared" si="6"/>
        <v>80000</v>
      </c>
      <c r="L70" s="27">
        <f t="shared" si="0"/>
        <v>306183.06799999997</v>
      </c>
      <c r="N70" s="5"/>
    </row>
    <row r="71" spans="1:14" ht="39" customHeight="1">
      <c r="A71" s="116"/>
      <c r="B71" s="117" t="s">
        <v>56</v>
      </c>
      <c r="C71" s="65"/>
      <c r="D71" s="65"/>
      <c r="E71" s="65"/>
      <c r="F71" s="38" t="s">
        <v>54</v>
      </c>
      <c r="G71" s="39">
        <f>G72+G73+G74+G75+G76+G77</f>
        <v>847667.83199999994</v>
      </c>
      <c r="H71" s="39">
        <f>H72+H73+H74+H75+H76+H77</f>
        <v>725184.99199999997</v>
      </c>
      <c r="I71" s="39">
        <f t="shared" ref="I71:K71" si="7">I72+I73+I74+I75+I76+I77</f>
        <v>845270.61699999997</v>
      </c>
      <c r="J71" s="39">
        <f t="shared" si="7"/>
        <v>1007045.9299999999</v>
      </c>
      <c r="K71" s="39">
        <f t="shared" si="7"/>
        <v>1184905.57</v>
      </c>
      <c r="L71" s="27">
        <f t="shared" si="0"/>
        <v>3762407.1090000002</v>
      </c>
    </row>
    <row r="72" spans="1:14" ht="31.5" customHeight="1">
      <c r="A72" s="116"/>
      <c r="B72" s="118"/>
      <c r="C72" s="65"/>
      <c r="D72" s="65"/>
      <c r="E72" s="65"/>
      <c r="F72" s="45" t="s">
        <v>4</v>
      </c>
      <c r="G72" s="40">
        <f>G36+G64+G70</f>
        <v>811410.45799999998</v>
      </c>
      <c r="H72" s="40">
        <f>H36+H64+H70</f>
        <v>724418.14099999995</v>
      </c>
      <c r="I72" s="40">
        <f>I36+I64+I70</f>
        <v>845270.61699999997</v>
      </c>
      <c r="J72" s="40">
        <f>J36+J64+J70</f>
        <v>1007045.9299999999</v>
      </c>
      <c r="K72" s="40">
        <f>K36+K64+K70</f>
        <v>1184905.57</v>
      </c>
      <c r="L72" s="27">
        <f t="shared" si="0"/>
        <v>3761640.2580000004</v>
      </c>
    </row>
    <row r="73" spans="1:14" ht="76.5" customHeight="1">
      <c r="A73" s="65"/>
      <c r="B73" s="119"/>
      <c r="C73" s="65"/>
      <c r="D73" s="65"/>
      <c r="E73" s="65"/>
      <c r="F73" s="37" t="s">
        <v>17</v>
      </c>
      <c r="G73" s="39">
        <f t="shared" ref="G73:K74" si="8">G37</f>
        <v>29813.286</v>
      </c>
      <c r="H73" s="39">
        <f t="shared" si="8"/>
        <v>0</v>
      </c>
      <c r="I73" s="39">
        <f t="shared" si="8"/>
        <v>0</v>
      </c>
      <c r="J73" s="39">
        <f t="shared" si="8"/>
        <v>0</v>
      </c>
      <c r="K73" s="39">
        <f t="shared" si="8"/>
        <v>0</v>
      </c>
      <c r="L73" s="27">
        <f t="shared" si="0"/>
        <v>0</v>
      </c>
      <c r="N73" s="1"/>
    </row>
    <row r="74" spans="1:14" ht="62.25" customHeight="1">
      <c r="A74" s="65"/>
      <c r="B74" s="119"/>
      <c r="C74" s="65"/>
      <c r="D74" s="65"/>
      <c r="E74" s="65"/>
      <c r="F74" s="37" t="s">
        <v>18</v>
      </c>
      <c r="G74" s="39">
        <f t="shared" si="8"/>
        <v>4587.5709999999999</v>
      </c>
      <c r="H74" s="39">
        <f t="shared" si="8"/>
        <v>0</v>
      </c>
      <c r="I74" s="39">
        <f t="shared" si="8"/>
        <v>0</v>
      </c>
      <c r="J74" s="39">
        <f t="shared" si="8"/>
        <v>0</v>
      </c>
      <c r="K74" s="39">
        <f t="shared" si="8"/>
        <v>0</v>
      </c>
      <c r="L74" s="27">
        <f t="shared" si="0"/>
        <v>0</v>
      </c>
    </row>
    <row r="75" spans="1:14" ht="141.75">
      <c r="A75" s="65"/>
      <c r="B75" s="119"/>
      <c r="C75" s="65"/>
      <c r="D75" s="65"/>
      <c r="E75" s="65"/>
      <c r="F75" s="37" t="s">
        <v>21</v>
      </c>
      <c r="G75" s="39">
        <f>G65</f>
        <v>1100</v>
      </c>
      <c r="H75" s="39">
        <f t="shared" ref="H75:K75" si="9">H65</f>
        <v>0</v>
      </c>
      <c r="I75" s="39">
        <f t="shared" si="9"/>
        <v>0</v>
      </c>
      <c r="J75" s="39">
        <f t="shared" si="9"/>
        <v>0</v>
      </c>
      <c r="K75" s="39">
        <f t="shared" si="9"/>
        <v>0</v>
      </c>
      <c r="L75" s="27">
        <f t="shared" si="0"/>
        <v>0</v>
      </c>
    </row>
    <row r="76" spans="1:14" ht="81">
      <c r="A76" s="65"/>
      <c r="B76" s="119"/>
      <c r="C76" s="65"/>
      <c r="D76" s="65"/>
      <c r="E76" s="65"/>
      <c r="F76" s="37" t="s">
        <v>47</v>
      </c>
      <c r="G76" s="39">
        <f>G66</f>
        <v>654.91700000000003</v>
      </c>
      <c r="H76" s="39">
        <f>H18</f>
        <v>766.851</v>
      </c>
      <c r="I76" s="39">
        <f t="shared" ref="I76:K76" si="10">I66</f>
        <v>0</v>
      </c>
      <c r="J76" s="39">
        <f t="shared" si="10"/>
        <v>0</v>
      </c>
      <c r="K76" s="39">
        <f t="shared" si="10"/>
        <v>0</v>
      </c>
      <c r="L76" s="27">
        <f t="shared" si="0"/>
        <v>766.851</v>
      </c>
    </row>
    <row r="77" spans="1:14" ht="141.75">
      <c r="A77" s="65"/>
      <c r="B77" s="119"/>
      <c r="C77" s="65"/>
      <c r="D77" s="65"/>
      <c r="E77" s="65"/>
      <c r="F77" s="37" t="s">
        <v>19</v>
      </c>
      <c r="G77" s="39">
        <f>G67</f>
        <v>101.6</v>
      </c>
      <c r="H77" s="39">
        <f t="shared" ref="H77:K77" si="11">H67</f>
        <v>0</v>
      </c>
      <c r="I77" s="39">
        <f t="shared" si="11"/>
        <v>0</v>
      </c>
      <c r="J77" s="39">
        <f t="shared" si="11"/>
        <v>0</v>
      </c>
      <c r="K77" s="39">
        <f t="shared" si="11"/>
        <v>0</v>
      </c>
      <c r="L77" s="27">
        <f t="shared" si="0"/>
        <v>0</v>
      </c>
    </row>
    <row r="78" spans="1:14" ht="18.75">
      <c r="B78" s="4"/>
      <c r="C78" s="4"/>
      <c r="D78" s="4"/>
      <c r="E78" s="4"/>
      <c r="F78" s="4"/>
      <c r="G78" s="4"/>
    </row>
    <row r="79" spans="1:14" ht="18.75">
      <c r="B79" s="4"/>
      <c r="C79" s="4"/>
      <c r="D79" s="4"/>
      <c r="E79" s="4"/>
      <c r="F79" s="4"/>
      <c r="G79" s="4"/>
    </row>
    <row r="80" spans="1:14" ht="18.75">
      <c r="B80" s="4"/>
      <c r="C80" s="4"/>
      <c r="D80" s="4"/>
      <c r="E80" s="4"/>
      <c r="F80" s="4"/>
      <c r="G80" s="4"/>
    </row>
    <row r="85" spans="1:6" ht="34.5">
      <c r="A85" s="30" t="s">
        <v>62</v>
      </c>
      <c r="F85" s="30" t="s">
        <v>63</v>
      </c>
    </row>
  </sheetData>
  <mergeCells count="57">
    <mergeCell ref="J3:L3"/>
    <mergeCell ref="A68:A70"/>
    <mergeCell ref="B68:B69"/>
    <mergeCell ref="A71:A72"/>
    <mergeCell ref="A73:A77"/>
    <mergeCell ref="B71:B72"/>
    <mergeCell ref="B73:B77"/>
    <mergeCell ref="C71:E72"/>
    <mergeCell ref="C73:E77"/>
    <mergeCell ref="E7:E10"/>
    <mergeCell ref="C42:C43"/>
    <mergeCell ref="D42:D43"/>
    <mergeCell ref="C47:C49"/>
    <mergeCell ref="D47:D49"/>
    <mergeCell ref="C44:C46"/>
    <mergeCell ref="D44:D46"/>
    <mergeCell ref="E40:E46"/>
    <mergeCell ref="C35:E39"/>
    <mergeCell ref="A63:A67"/>
    <mergeCell ref="B63:B67"/>
    <mergeCell ref="C63:E67"/>
    <mergeCell ref="E48:E58"/>
    <mergeCell ref="B40:B46"/>
    <mergeCell ref="A40:A46"/>
    <mergeCell ref="B47:B59"/>
    <mergeCell ref="A47:A59"/>
    <mergeCell ref="E60:E61"/>
    <mergeCell ref="B60:B62"/>
    <mergeCell ref="A60:A62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5:B39"/>
    <mergeCell ref="A35:A39"/>
    <mergeCell ref="C13:C15"/>
    <mergeCell ref="D13:D15"/>
    <mergeCell ref="E32:E34"/>
    <mergeCell ref="B31:B34"/>
    <mergeCell ref="A12:A30"/>
    <mergeCell ref="B12:B30"/>
    <mergeCell ref="E12:E30"/>
    <mergeCell ref="A31:A34"/>
    <mergeCell ref="C16:C18"/>
    <mergeCell ref="D16:D18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50" orientation="landscape" r:id="rId1"/>
  <headerFooter alignWithMargins="0"/>
  <ignoredErrors>
    <ignoredError sqref="L6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zagalny3371</cp:lastModifiedBy>
  <cp:lastPrinted>2017-04-14T10:59:59Z</cp:lastPrinted>
  <dcterms:created xsi:type="dcterms:W3CDTF">2015-09-18T08:05:20Z</dcterms:created>
  <dcterms:modified xsi:type="dcterms:W3CDTF">2017-04-26T08:48:34Z</dcterms:modified>
</cp:coreProperties>
</file>