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2120" windowHeight="9120"/>
  </bookViews>
  <sheets>
    <sheet name="Лист1" sheetId="1" r:id="rId1"/>
  </sheets>
  <definedNames>
    <definedName name="_xlnm.Print_Area" localSheetId="0">Лист1!$A$1:$J$61</definedName>
  </definedNames>
  <calcPr calcId="145621"/>
</workbook>
</file>

<file path=xl/calcChain.xml><?xml version="1.0" encoding="utf-8"?>
<calcChain xmlns="http://schemas.openxmlformats.org/spreadsheetml/2006/main">
  <c r="H56" i="1" l="1"/>
  <c r="F22" i="1"/>
  <c r="N6" i="1"/>
  <c r="N5" i="1"/>
  <c r="N4" i="1"/>
  <c r="G56" i="1"/>
  <c r="J56" i="1" s="1"/>
  <c r="I56" i="1"/>
  <c r="F56" i="1"/>
  <c r="F53" i="1"/>
  <c r="G19" i="1"/>
  <c r="H51" i="1"/>
  <c r="I51" i="1"/>
  <c r="G51" i="1"/>
  <c r="H48" i="1"/>
  <c r="I48" i="1"/>
  <c r="G48" i="1"/>
  <c r="H44" i="1"/>
  <c r="I44" i="1"/>
  <c r="H38" i="1"/>
  <c r="I38" i="1"/>
  <c r="H31" i="1"/>
  <c r="I31" i="1"/>
  <c r="G31" i="1"/>
  <c r="H26" i="1"/>
  <c r="H53" i="1" s="1"/>
  <c r="H52" i="1" s="1"/>
  <c r="I26" i="1"/>
  <c r="G26" i="1"/>
  <c r="H19" i="1"/>
  <c r="I19" i="1"/>
  <c r="I53" i="1" s="1"/>
  <c r="I52" i="1" s="1"/>
  <c r="G44" i="1"/>
  <c r="J41" i="1"/>
  <c r="J40" i="1"/>
  <c r="J50" i="1"/>
  <c r="D76" i="1"/>
  <c r="B26" i="1"/>
  <c r="B31" i="1" s="1"/>
  <c r="B33" i="1" s="1"/>
  <c r="B44" i="1" s="1"/>
  <c r="G33" i="1"/>
  <c r="G38" i="1"/>
  <c r="G53" i="1"/>
  <c r="G52" i="1" s="1"/>
  <c r="C75" i="1"/>
  <c r="J11" i="1"/>
  <c r="J17" i="1"/>
  <c r="J18" i="1"/>
  <c r="J23" i="1"/>
  <c r="J24" i="1"/>
  <c r="J25" i="1"/>
  <c r="J27" i="1"/>
  <c r="J28" i="1"/>
  <c r="J29" i="1"/>
  <c r="J30" i="1"/>
  <c r="J32" i="1"/>
  <c r="J34" i="1"/>
  <c r="J38" i="1" s="1"/>
  <c r="J37" i="1"/>
  <c r="J39" i="1"/>
  <c r="J44" i="1" s="1"/>
  <c r="J45" i="1"/>
  <c r="J48" i="1" s="1"/>
  <c r="J46" i="1"/>
  <c r="J47" i="1"/>
  <c r="J49" i="1"/>
  <c r="J51" i="1"/>
  <c r="J12" i="1"/>
  <c r="J13" i="1"/>
  <c r="J19" i="1" s="1"/>
  <c r="J14" i="1"/>
  <c r="J16" i="1"/>
  <c r="J26" i="1"/>
  <c r="J31" i="1"/>
  <c r="J33" i="1"/>
  <c r="B38" i="1" l="1"/>
  <c r="B48" i="1"/>
  <c r="B51" i="1" s="1"/>
  <c r="F52" i="1" s="1"/>
  <c r="J53" i="1"/>
  <c r="J52" i="1" s="1"/>
</calcChain>
</file>

<file path=xl/sharedStrings.xml><?xml version="1.0" encoding="utf-8"?>
<sst xmlns="http://schemas.openxmlformats.org/spreadsheetml/2006/main" count="131" uniqueCount="64">
  <si>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</si>
  <si>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</si>
  <si>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</si>
  <si>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</si>
  <si>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</si>
  <si>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</si>
  <si>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</si>
  <si>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</si>
  <si>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</si>
  <si>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</si>
  <si>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</si>
  <si>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</si>
  <si>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</si>
  <si>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</si>
  <si>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</si>
  <si>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</si>
  <si>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</si>
  <si>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</si>
  <si>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</si>
  <si>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</si>
  <si>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</si>
  <si>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</si>
  <si>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</si>
  <si>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</si>
  <si>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</si>
  <si>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</si>
  <si>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</si>
  <si>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</si>
  <si>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</si>
  <si>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</si>
  <si>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</si>
  <si>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</si>
  <si>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</si>
  <si>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</si>
  <si>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</si>
  <si>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Строк, роки</t>
  </si>
  <si>
    <t>Зходи з озеленення території міста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</si>
  <si>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</si>
  <si>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</si>
  <si>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</si>
  <si>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</si>
  <si>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</si>
  <si>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</si>
  <si>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"Кривбасводо-канал"-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</si>
  <si>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"Кривбасводо-канал" 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</si>
  <si>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</si>
  <si>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ім.Б.Хмельницького"-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</si>
  <si>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</si>
  <si>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6.Заходи повязані з економічною діяльністю комунального підприємства "Сансервіс"</t>
  </si>
  <si>
    <t>7.Заходи, повязані з економічною діяльністю комунального підприємства "Парк культу-ри і відпочинку імені Б.Хмель-ницького"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</si>
  <si>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</si>
  <si>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</si>
  <si>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</si>
  <si>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</si>
  <si>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2017-2018</t>
  </si>
  <si>
    <t>Продовження додатка 2</t>
  </si>
  <si>
    <t>Сплата податку на прибуток</t>
  </si>
  <si>
    <t>Джерела фінансування</t>
  </si>
  <si>
    <t>Додаток 2</t>
  </si>
  <si>
    <t>до рішення міської ради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</si>
  <si>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</si>
  <si>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</si>
  <si>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</si>
  <si>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12.06.2017 №1692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</si>
</sst>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b/>
      <i/>
      <sz val="14"/>
      <name val="Times New Roman"/>
      <family val="1"/>
      <charset val="204"/>
    </font>
    <font>
      <b/>
      <i/>
      <sz val="10"/>
      <name val="Arial Cyr"/>
      <charset val="204"/>
    </font>
    <font>
      <b/>
      <i/>
      <sz val="12"/>
      <name val="Times New Roman"/>
      <family val="1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i/>
      <sz val="10"/>
      <name val="Arial Cyr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99">
    <xf numFmtId="0" fontId="0" fillId="0" borderId="0" xfId="0"/>
    <xf numFmtId="0" fontId="6" fillId="0" borderId="0" xfId="0" applyFont="1" applyAlignment="1">
      <alignment horizontal="justify"/>
    </xf>
    <xf numFmtId="0" fontId="0" fillId="0" borderId="0" xfId="0" applyAlignment="1">
      <alignment horizontal="center" wrapText="1"/>
    </xf>
    <xf numFmtId="0" fontId="6" fillId="0" borderId="0" xfId="0" applyFont="1" applyAlignment="1"/>
    <xf numFmtId="0" fontId="2" fillId="0" borderId="0" xfId="0" applyFont="1"/>
    <xf numFmtId="4" fontId="0" fillId="0" borderId="0" xfId="0" applyNumberFormat="1"/>
    <xf numFmtId="0" fontId="3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14" fillId="0" borderId="0" xfId="0" applyFont="1" applyAlignment="1"/>
    <xf numFmtId="0" fontId="15" fillId="2" borderId="0" xfId="1" applyFont="1" applyFill="1"/>
    <xf numFmtId="0" fontId="13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7" fillId="0" borderId="0" xfId="0" applyFont="1"/>
    <xf numFmtId="0" fontId="7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8" fillId="2" borderId="0" xfId="1" applyFont="1" applyFill="1" applyBorder="1" applyAlignment="1"/>
    <xf numFmtId="0" fontId="20" fillId="0" borderId="4" xfId="0" applyNumberFormat="1" applyFont="1" applyBorder="1" applyAlignment="1">
      <alignment horizontal="center" vertical="center" wrapText="1"/>
    </xf>
    <xf numFmtId="0" fontId="19" fillId="0" borderId="4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4" fontId="19" fillId="0" borderId="1" xfId="0" applyNumberFormat="1" applyFont="1" applyBorder="1" applyAlignment="1">
      <alignment horizontal="center" vertical="top" wrapText="1"/>
    </xf>
    <xf numFmtId="4" fontId="20" fillId="0" borderId="1" xfId="0" applyNumberFormat="1" applyFont="1" applyBorder="1" applyAlignment="1">
      <alignment horizontal="center" vertical="top" wrapText="1"/>
    </xf>
    <xf numFmtId="0" fontId="20" fillId="2" borderId="2" xfId="1" applyFont="1" applyFill="1" applyBorder="1" applyAlignment="1">
      <alignment horizontal="left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20" fillId="0" borderId="4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left" vertical="top" wrapText="1"/>
    </xf>
    <xf numFmtId="0" fontId="20" fillId="0" borderId="1" xfId="1" applyFont="1" applyFill="1" applyBorder="1" applyAlignment="1">
      <alignment horizontal="left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3" fillId="0" borderId="8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0" borderId="9" xfId="0" applyNumberFormat="1" applyFont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4" fontId="3" fillId="0" borderId="10" xfId="0" applyNumberFormat="1" applyFont="1" applyBorder="1" applyAlignment="1">
      <alignment horizontal="center" vertical="top" wrapText="1"/>
    </xf>
    <xf numFmtId="0" fontId="20" fillId="0" borderId="2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center" vertical="top" wrapText="1"/>
    </xf>
    <xf numFmtId="0" fontId="20" fillId="2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9" xfId="0" applyNumberFormat="1" applyFont="1" applyFill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4" fontId="20" fillId="0" borderId="4" xfId="0" applyNumberFormat="1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 shrinkToFit="1"/>
    </xf>
    <xf numFmtId="0" fontId="20" fillId="0" borderId="1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justify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5" xfId="0" applyNumberFormat="1" applyFont="1" applyBorder="1" applyAlignment="1">
      <alignment horizontal="center" vertical="center" wrapText="1"/>
    </xf>
    <xf numFmtId="4" fontId="20" fillId="0" borderId="9" xfId="0" applyNumberFormat="1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4" fontId="5" fillId="0" borderId="10" xfId="0" applyNumberFormat="1" applyFont="1" applyBorder="1" applyAlignment="1">
      <alignment horizontal="center" vertical="top" wrapText="1"/>
    </xf>
    <xf numFmtId="0" fontId="10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20" fillId="0" borderId="6" xfId="0" applyFont="1" applyBorder="1" applyAlignment="1">
      <alignment vertical="top" wrapText="1"/>
    </xf>
    <xf numFmtId="0" fontId="20" fillId="0" borderId="4" xfId="0" applyFont="1" applyBorder="1" applyAlignment="1">
      <alignment horizontal="center" vertical="top" wrapText="1" shrinkToFit="1"/>
    </xf>
    <xf numFmtId="4" fontId="5" fillId="0" borderId="4" xfId="0" applyNumberFormat="1" applyFont="1" applyBorder="1" applyAlignment="1">
      <alignment horizontal="center" vertical="top" wrapText="1"/>
    </xf>
    <xf numFmtId="4" fontId="5" fillId="0" borderId="5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vertical="top" wrapText="1"/>
    </xf>
    <xf numFmtId="4" fontId="5" fillId="0" borderId="2" xfId="0" applyNumberFormat="1" applyFont="1" applyFill="1" applyBorder="1" applyAlignment="1">
      <alignment horizontal="center" wrapText="1"/>
    </xf>
    <xf numFmtId="4" fontId="3" fillId="0" borderId="2" xfId="0" applyNumberFormat="1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9" xfId="0" applyNumberFormat="1" applyFont="1" applyBorder="1" applyAlignment="1">
      <alignment horizontal="center" wrapText="1"/>
    </xf>
    <xf numFmtId="4" fontId="3" fillId="0" borderId="3" xfId="0" applyNumberFormat="1" applyFont="1" applyBorder="1" applyAlignment="1">
      <alignment horizontal="center"/>
    </xf>
    <xf numFmtId="4" fontId="3" fillId="0" borderId="10" xfId="0" applyNumberFormat="1" applyFont="1" applyBorder="1" applyAlignment="1">
      <alignment horizontal="center"/>
    </xf>
    <xf numFmtId="4" fontId="3" fillId="0" borderId="13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4" fontId="20" fillId="0" borderId="5" xfId="0" applyNumberFormat="1" applyFont="1" applyBorder="1" applyAlignment="1">
      <alignment horizontal="center" vertical="top" wrapText="1"/>
    </xf>
    <xf numFmtId="0" fontId="29" fillId="2" borderId="0" xfId="1" applyFont="1" applyFill="1" applyBorder="1" applyAlignment="1"/>
    <xf numFmtId="0" fontId="30" fillId="2" borderId="0" xfId="1" applyFont="1" applyFill="1" applyAlignment="1">
      <alignment horizontal="left" wrapText="1"/>
    </xf>
    <xf numFmtId="4" fontId="31" fillId="2" borderId="0" xfId="1" applyNumberFormat="1" applyFont="1" applyFill="1" applyAlignment="1">
      <alignment wrapText="1"/>
    </xf>
    <xf numFmtId="4" fontId="30" fillId="2" borderId="0" xfId="1" applyNumberFormat="1" applyFont="1" applyFill="1"/>
    <xf numFmtId="0" fontId="32" fillId="2" borderId="0" xfId="0" applyFont="1" applyFill="1" applyAlignment="1">
      <alignment horizontal="left" wrapText="1"/>
    </xf>
    <xf numFmtId="0" fontId="33" fillId="0" borderId="0" xfId="0" applyFont="1"/>
    <xf numFmtId="4" fontId="3" fillId="0" borderId="3" xfId="0" applyNumberFormat="1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4" fontId="19" fillId="0" borderId="2" xfId="0" applyNumberFormat="1" applyFont="1" applyBorder="1" applyAlignment="1">
      <alignment horizontal="center" vertical="top" wrapText="1"/>
    </xf>
    <xf numFmtId="4" fontId="20" fillId="0" borderId="2" xfId="0" applyNumberFormat="1" applyFont="1" applyBorder="1" applyAlignment="1">
      <alignment horizontal="center" vertical="top" wrapText="1"/>
    </xf>
    <xf numFmtId="4" fontId="20" fillId="0" borderId="8" xfId="0" applyNumberFormat="1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30" fillId="2" borderId="0" xfId="1" applyFont="1" applyFill="1" applyAlignment="1">
      <alignment horizontal="left" wrapText="1"/>
    </xf>
    <xf numFmtId="0" fontId="16" fillId="2" borderId="0" xfId="1" applyFont="1" applyFill="1" applyBorder="1" applyAlignment="1">
      <alignment horizontal="center" wrapText="1"/>
    </xf>
    <xf numFmtId="0" fontId="7" fillId="0" borderId="18" xfId="0" applyFont="1" applyBorder="1" applyAlignment="1">
      <alignment horizontal="left" vertical="top" wrapText="1"/>
    </xf>
    <xf numFmtId="0" fontId="7" fillId="0" borderId="21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12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23" xfId="0" applyFont="1" applyBorder="1" applyAlignment="1">
      <alignment horizontal="center" vertical="top" wrapText="1"/>
    </xf>
    <xf numFmtId="0" fontId="25" fillId="0" borderId="20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justify" vertical="top" wrapText="1"/>
    </xf>
    <xf numFmtId="0" fontId="27" fillId="0" borderId="1" xfId="0" applyFont="1" applyBorder="1" applyAlignment="1">
      <alignment horizontal="justify" vertical="top" wrapText="1"/>
    </xf>
    <xf numFmtId="0" fontId="10" fillId="0" borderId="2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4" fillId="0" borderId="11" xfId="0" applyFont="1" applyBorder="1" applyAlignment="1">
      <alignment horizontal="center" vertical="top" wrapText="1"/>
    </xf>
    <xf numFmtId="0" fontId="0" fillId="0" borderId="24" xfId="0" applyBorder="1"/>
    <xf numFmtId="0" fontId="0" fillId="0" borderId="25" xfId="0" applyBorder="1"/>
    <xf numFmtId="0" fontId="3" fillId="0" borderId="11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21" fillId="0" borderId="12" xfId="0" applyFont="1" applyBorder="1" applyAlignment="1">
      <alignment horizontal="left" vertical="top" wrapText="1"/>
    </xf>
    <xf numFmtId="0" fontId="21" fillId="0" borderId="23" xfId="0" applyFont="1" applyBorder="1" applyAlignment="1">
      <alignment horizontal="left" vertical="top" wrapText="1"/>
    </xf>
    <xf numFmtId="0" fontId="23" fillId="0" borderId="20" xfId="0" applyFont="1" applyBorder="1" applyAlignment="1">
      <alignment horizontal="left" vertical="top" wrapText="1"/>
    </xf>
    <xf numFmtId="49" fontId="12" fillId="0" borderId="12" xfId="0" applyNumberFormat="1" applyFont="1" applyBorder="1" applyAlignment="1">
      <alignment horizontal="left" vertical="top" wrapText="1"/>
    </xf>
    <xf numFmtId="49" fontId="12" fillId="0" borderId="23" xfId="0" applyNumberFormat="1" applyFont="1" applyBorder="1" applyAlignment="1">
      <alignment horizontal="left" vertical="top" wrapText="1"/>
    </xf>
    <xf numFmtId="49" fontId="12" fillId="0" borderId="20" xfId="0" applyNumberFormat="1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3" fillId="0" borderId="30" xfId="0" applyFont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 wrapText="1"/>
    </xf>
    <xf numFmtId="0" fontId="20" fillId="0" borderId="30" xfId="0" applyFont="1" applyBorder="1" applyAlignment="1">
      <alignment horizontal="center" vertical="top" wrapText="1"/>
    </xf>
    <xf numFmtId="0" fontId="20" fillId="0" borderId="31" xfId="0" applyFont="1" applyBorder="1" applyAlignment="1">
      <alignment horizontal="center" vertical="top" wrapText="1"/>
    </xf>
    <xf numFmtId="0" fontId="20" fillId="0" borderId="32" xfId="0" applyFont="1" applyBorder="1" applyAlignment="1">
      <alignment horizontal="center" vertical="top" wrapText="1"/>
    </xf>
    <xf numFmtId="0" fontId="24" fillId="0" borderId="19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left" vertical="top" wrapText="1"/>
    </xf>
    <xf numFmtId="0" fontId="20" fillId="0" borderId="27" xfId="0" applyFont="1" applyBorder="1" applyAlignment="1">
      <alignment horizontal="center" vertical="top" wrapText="1"/>
    </xf>
    <xf numFmtId="0" fontId="20" fillId="0" borderId="28" xfId="0" applyFont="1" applyBorder="1" applyAlignment="1">
      <alignment horizontal="center" vertical="top" wrapText="1"/>
    </xf>
    <xf numFmtId="0" fontId="20" fillId="0" borderId="29" xfId="0" applyFont="1" applyBorder="1" applyAlignment="1">
      <alignment horizontal="center" vertical="top" wrapText="1"/>
    </xf>
    <xf numFmtId="0" fontId="20" fillId="0" borderId="26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  <xf numFmtId="0" fontId="23" fillId="0" borderId="2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0" fillId="0" borderId="23" xfId="0" applyBorder="1"/>
    <xf numFmtId="0" fontId="0" fillId="0" borderId="33" xfId="0" applyBorder="1"/>
    <xf numFmtId="0" fontId="20" fillId="0" borderId="26" xfId="0" applyFont="1" applyBorder="1" applyAlignment="1">
      <alignment horizontal="left" vertical="top" wrapText="1"/>
    </xf>
    <xf numFmtId="0" fontId="20" fillId="0" borderId="20" xfId="0" applyFont="1" applyBorder="1" applyAlignment="1">
      <alignment horizontal="left" vertical="top" wrapText="1"/>
    </xf>
    <xf numFmtId="0" fontId="3" fillId="0" borderId="38" xfId="0" applyFont="1" applyBorder="1" applyAlignment="1">
      <alignment horizontal="center" vertical="top" wrapText="1"/>
    </xf>
    <xf numFmtId="0" fontId="3" fillId="0" borderId="31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9" fillId="2" borderId="0" xfId="1" applyFont="1" applyFill="1" applyBorder="1" applyAlignment="1">
      <alignment horizontal="left"/>
    </xf>
    <xf numFmtId="4" fontId="29" fillId="0" borderId="0" xfId="0" applyNumberFormat="1" applyFont="1" applyBorder="1" applyAlignment="1">
      <alignment horizontal="right" wrapText="1"/>
    </xf>
    <xf numFmtId="0" fontId="28" fillId="0" borderId="0" xfId="0" applyFont="1" applyAlignment="1">
      <alignment horizont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left" vertical="top" wrapText="1"/>
    </xf>
    <xf numFmtId="0" fontId="24" fillId="0" borderId="21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center" vertical="top" wrapText="1"/>
    </xf>
    <xf numFmtId="0" fontId="8" fillId="0" borderId="34" xfId="0" applyFont="1" applyBorder="1" applyAlignment="1">
      <alignment horizontal="center" vertical="top" wrapText="1"/>
    </xf>
    <xf numFmtId="0" fontId="8" fillId="0" borderId="35" xfId="0" applyFont="1" applyBorder="1" applyAlignment="1">
      <alignment horizontal="center" vertical="top" wrapText="1"/>
    </xf>
    <xf numFmtId="0" fontId="8" fillId="0" borderId="29" xfId="0" applyFont="1" applyBorder="1" applyAlignment="1">
      <alignment horizontal="center" vertical="top" wrapText="1"/>
    </xf>
    <xf numFmtId="0" fontId="8" fillId="0" borderId="36" xfId="0" applyFont="1" applyBorder="1" applyAlignment="1">
      <alignment horizontal="center" vertical="top" wrapText="1"/>
    </xf>
    <xf numFmtId="0" fontId="8" fillId="0" borderId="37" xfId="0" applyFont="1" applyBorder="1" applyAlignment="1">
      <alignment horizontal="center" vertical="top" wrapText="1"/>
    </xf>
    <xf numFmtId="0" fontId="10" fillId="0" borderId="20" xfId="0" applyFont="1" applyBorder="1" applyAlignment="1">
      <alignment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abSelected="1" view="pageBreakPreview" zoomScale="70" zoomScaleNormal="85" zoomScaleSheetLayoutView="70" workbookViewId="0">
      <selection activeCell="G3" sqref="G3:J3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10" width="12.85546875" customWidth="1"/>
    <col min="12" max="12" width="10.140625" bestFit="1" customWidth="1"/>
  </cols>
  <sheetData>
    <row r="1" spans="1:14" s="13" customFormat="1" ht="27" customHeight="1" x14ac:dyDescent="0.4">
      <c r="B1" s="14"/>
      <c r="C1" s="14"/>
      <c r="D1" s="14"/>
      <c r="E1" s="14"/>
      <c r="F1" s="26"/>
      <c r="G1" s="103" t="s">
        <v>58</v>
      </c>
      <c r="H1" s="103"/>
      <c r="I1" s="103"/>
      <c r="J1" s="103"/>
      <c r="K1" s="12"/>
    </row>
    <row r="2" spans="1:14" s="13" customFormat="1" ht="27" customHeight="1" x14ac:dyDescent="0.4">
      <c r="B2" s="14"/>
      <c r="C2" s="14"/>
      <c r="D2" s="14"/>
      <c r="E2" s="14"/>
      <c r="F2" s="26"/>
      <c r="G2" s="181" t="s">
        <v>59</v>
      </c>
      <c r="H2" s="181"/>
      <c r="I2" s="181"/>
      <c r="J2" s="181"/>
      <c r="K2" s="12"/>
    </row>
    <row r="3" spans="1:14" s="13" customFormat="1" ht="22.5" customHeight="1" x14ac:dyDescent="0.4">
      <c r="B3" s="14"/>
      <c r="C3" s="14"/>
      <c r="D3" s="14"/>
      <c r="E3" s="14"/>
      <c r="F3" s="26"/>
      <c r="G3" s="181" t="s">
        <v>63</v>
      </c>
      <c r="H3" s="181"/>
      <c r="I3" s="181"/>
      <c r="J3" s="181"/>
      <c r="K3" s="12"/>
    </row>
    <row r="4" spans="1:14" ht="54" customHeight="1" x14ac:dyDescent="0.4">
      <c r="A4" s="183" t="s">
        <v>41</v>
      </c>
      <c r="B4" s="183"/>
      <c r="C4" s="183"/>
      <c r="D4" s="183"/>
      <c r="E4" s="183"/>
      <c r="F4" s="183"/>
      <c r="G4" s="183"/>
      <c r="H4" s="183"/>
      <c r="I4" s="183"/>
      <c r="J4" s="183"/>
      <c r="N4">
        <f>18*0.57</f>
        <v>10.26</v>
      </c>
    </row>
    <row r="5" spans="1:14" ht="21.75" customHeight="1" thickBo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N5">
        <f>14/0.57</f>
        <v>24.561403508771932</v>
      </c>
    </row>
    <row r="6" spans="1:14" ht="12.75" customHeight="1" x14ac:dyDescent="0.2">
      <c r="A6" s="184" t="s">
        <v>39</v>
      </c>
      <c r="B6" s="167" t="s">
        <v>0</v>
      </c>
      <c r="C6" s="167" t="s">
        <v>1</v>
      </c>
      <c r="D6" s="170" t="s">
        <v>35</v>
      </c>
      <c r="E6" s="167" t="s">
        <v>2</v>
      </c>
      <c r="F6" s="167" t="s">
        <v>57</v>
      </c>
      <c r="G6" s="167" t="s">
        <v>4</v>
      </c>
      <c r="H6" s="167"/>
      <c r="I6" s="167"/>
      <c r="J6" s="177"/>
      <c r="N6">
        <f>12/0.57</f>
        <v>21.05263157894737</v>
      </c>
    </row>
    <row r="7" spans="1:14" ht="22.5" customHeight="1" x14ac:dyDescent="0.2">
      <c r="A7" s="185"/>
      <c r="B7" s="168"/>
      <c r="C7" s="168"/>
      <c r="D7" s="171"/>
      <c r="E7" s="168"/>
      <c r="F7" s="168"/>
      <c r="G7" s="168"/>
      <c r="H7" s="168"/>
      <c r="I7" s="168"/>
      <c r="J7" s="178"/>
    </row>
    <row r="8" spans="1:14" ht="14.25" customHeight="1" x14ac:dyDescent="0.2">
      <c r="A8" s="185"/>
      <c r="B8" s="168"/>
      <c r="C8" s="168"/>
      <c r="D8" s="171"/>
      <c r="E8" s="168"/>
      <c r="F8" s="168"/>
      <c r="G8" s="168" t="s">
        <v>11</v>
      </c>
      <c r="H8" s="187" t="s">
        <v>12</v>
      </c>
      <c r="I8" s="187" t="s">
        <v>13</v>
      </c>
      <c r="J8" s="179" t="s">
        <v>34</v>
      </c>
    </row>
    <row r="9" spans="1:14" ht="30" customHeight="1" thickBot="1" x14ac:dyDescent="0.25">
      <c r="A9" s="186"/>
      <c r="B9" s="169"/>
      <c r="C9" s="169"/>
      <c r="D9" s="172"/>
      <c r="E9" s="169"/>
      <c r="F9" s="169"/>
      <c r="G9" s="169"/>
      <c r="H9" s="188"/>
      <c r="I9" s="188"/>
      <c r="J9" s="180"/>
    </row>
    <row r="10" spans="1:14" ht="17.25" thickBot="1" x14ac:dyDescent="0.25">
      <c r="A10" s="68">
        <v>1</v>
      </c>
      <c r="B10" s="27">
        <v>2</v>
      </c>
      <c r="C10" s="27">
        <v>3</v>
      </c>
      <c r="D10" s="41">
        <v>4</v>
      </c>
      <c r="E10" s="27">
        <v>5</v>
      </c>
      <c r="F10" s="27">
        <v>6</v>
      </c>
      <c r="G10" s="28">
        <v>7</v>
      </c>
      <c r="H10" s="28">
        <v>8</v>
      </c>
      <c r="I10" s="28">
        <v>9</v>
      </c>
      <c r="J10" s="73">
        <v>10</v>
      </c>
    </row>
    <row r="11" spans="1:14" ht="234.75" customHeight="1" x14ac:dyDescent="0.2">
      <c r="A11" s="160">
        <v>1</v>
      </c>
      <c r="B11" s="143" t="s">
        <v>14</v>
      </c>
      <c r="C11" s="55" t="s">
        <v>29</v>
      </c>
      <c r="D11" s="72" t="s">
        <v>7</v>
      </c>
      <c r="E11" s="114" t="s">
        <v>43</v>
      </c>
      <c r="F11" s="72" t="s">
        <v>3</v>
      </c>
      <c r="G11" s="115">
        <v>30000</v>
      </c>
      <c r="H11" s="116">
        <v>40000</v>
      </c>
      <c r="I11" s="116">
        <v>45000</v>
      </c>
      <c r="J11" s="117">
        <f>G11+H11+I11</f>
        <v>115000</v>
      </c>
    </row>
    <row r="12" spans="1:14" ht="66.75" customHeight="1" x14ac:dyDescent="0.2">
      <c r="A12" s="161"/>
      <c r="B12" s="165"/>
      <c r="C12" s="29" t="s">
        <v>30</v>
      </c>
      <c r="D12" s="30" t="s">
        <v>7</v>
      </c>
      <c r="E12" s="166" t="s">
        <v>8</v>
      </c>
      <c r="F12" s="30" t="s">
        <v>3</v>
      </c>
      <c r="G12" s="31">
        <v>30000</v>
      </c>
      <c r="H12" s="32">
        <v>32000</v>
      </c>
      <c r="I12" s="32">
        <v>35000</v>
      </c>
      <c r="J12" s="74">
        <f t="shared" ref="J12:J49" si="0">G12+H12+I12</f>
        <v>97000</v>
      </c>
      <c r="L12" s="42"/>
    </row>
    <row r="13" spans="1:14" ht="82.5" customHeight="1" x14ac:dyDescent="0.2">
      <c r="A13" s="161"/>
      <c r="B13" s="165"/>
      <c r="C13" s="29" t="s">
        <v>26</v>
      </c>
      <c r="D13" s="30" t="s">
        <v>7</v>
      </c>
      <c r="E13" s="166"/>
      <c r="F13" s="30" t="s">
        <v>3</v>
      </c>
      <c r="G13" s="31">
        <v>50</v>
      </c>
      <c r="H13" s="31">
        <v>50</v>
      </c>
      <c r="I13" s="31">
        <v>50</v>
      </c>
      <c r="J13" s="74">
        <f t="shared" si="0"/>
        <v>150</v>
      </c>
    </row>
    <row r="14" spans="1:14" ht="48" customHeight="1" x14ac:dyDescent="0.2">
      <c r="A14" s="161"/>
      <c r="B14" s="165"/>
      <c r="C14" s="173" t="s">
        <v>31</v>
      </c>
      <c r="D14" s="163" t="s">
        <v>7</v>
      </c>
      <c r="E14" s="166"/>
      <c r="F14" s="30" t="s">
        <v>3</v>
      </c>
      <c r="G14" s="31">
        <v>5000</v>
      </c>
      <c r="H14" s="31">
        <v>5000</v>
      </c>
      <c r="I14" s="31">
        <v>5000</v>
      </c>
      <c r="J14" s="74">
        <f t="shared" si="0"/>
        <v>15000</v>
      </c>
    </row>
    <row r="15" spans="1:14" ht="249" customHeight="1" x14ac:dyDescent="0.2">
      <c r="A15" s="161"/>
      <c r="B15" s="165"/>
      <c r="C15" s="174"/>
      <c r="D15" s="164"/>
      <c r="E15" s="166"/>
      <c r="F15" s="67" t="s">
        <v>61</v>
      </c>
      <c r="G15" s="31">
        <v>500</v>
      </c>
      <c r="H15" s="31">
        <v>0</v>
      </c>
      <c r="I15" s="31">
        <v>0</v>
      </c>
      <c r="J15" s="74">
        <v>500</v>
      </c>
    </row>
    <row r="16" spans="1:14" ht="79.5" customHeight="1" x14ac:dyDescent="0.2">
      <c r="A16" s="161"/>
      <c r="B16" s="165"/>
      <c r="C16" s="29" t="s">
        <v>6</v>
      </c>
      <c r="D16" s="30" t="s">
        <v>7</v>
      </c>
      <c r="E16" s="166"/>
      <c r="F16" s="30" t="s">
        <v>3</v>
      </c>
      <c r="G16" s="31">
        <v>190</v>
      </c>
      <c r="H16" s="31">
        <v>190</v>
      </c>
      <c r="I16" s="31">
        <v>190</v>
      </c>
      <c r="J16" s="74">
        <f t="shared" si="0"/>
        <v>570</v>
      </c>
    </row>
    <row r="17" spans="1:10" ht="117.75" customHeight="1" x14ac:dyDescent="0.2">
      <c r="A17" s="161"/>
      <c r="B17" s="165"/>
      <c r="C17" s="29" t="s">
        <v>25</v>
      </c>
      <c r="D17" s="30" t="s">
        <v>7</v>
      </c>
      <c r="E17" s="166"/>
      <c r="F17" s="30" t="s">
        <v>3</v>
      </c>
      <c r="G17" s="31">
        <v>500</v>
      </c>
      <c r="H17" s="31">
        <v>500</v>
      </c>
      <c r="I17" s="31">
        <v>500</v>
      </c>
      <c r="J17" s="74">
        <f t="shared" si="0"/>
        <v>1500</v>
      </c>
    </row>
    <row r="18" spans="1:10" ht="135" customHeight="1" x14ac:dyDescent="0.2">
      <c r="A18" s="161"/>
      <c r="B18" s="145"/>
      <c r="C18" s="29" t="s">
        <v>42</v>
      </c>
      <c r="D18" s="30" t="s">
        <v>7</v>
      </c>
      <c r="E18" s="166"/>
      <c r="F18" s="30" t="s">
        <v>3</v>
      </c>
      <c r="G18" s="48">
        <v>190</v>
      </c>
      <c r="H18" s="48">
        <v>190</v>
      </c>
      <c r="I18" s="48">
        <v>190</v>
      </c>
      <c r="J18" s="50">
        <f t="shared" si="0"/>
        <v>570</v>
      </c>
    </row>
    <row r="19" spans="1:10" ht="36.75" customHeight="1" thickBot="1" x14ac:dyDescent="0.25">
      <c r="A19" s="162"/>
      <c r="B19" s="159" t="s">
        <v>34</v>
      </c>
      <c r="C19" s="159"/>
      <c r="D19" s="159"/>
      <c r="E19" s="159"/>
      <c r="F19" s="75" t="s">
        <v>3</v>
      </c>
      <c r="G19" s="53">
        <f>G11+G12+G13+G14+G16+G17+G18</f>
        <v>65930</v>
      </c>
      <c r="H19" s="53">
        <f>SUM(H11:H18)</f>
        <v>77930</v>
      </c>
      <c r="I19" s="53">
        <f>SUM(I11:I18)</f>
        <v>85930</v>
      </c>
      <c r="J19" s="76">
        <f>SUM(J11:J18)</f>
        <v>230290</v>
      </c>
    </row>
    <row r="20" spans="1:10" ht="27.75" thickBot="1" x14ac:dyDescent="0.45">
      <c r="A20" s="21"/>
      <c r="B20" s="20"/>
      <c r="C20" s="20"/>
      <c r="D20" s="20"/>
      <c r="E20" s="20"/>
      <c r="F20" s="21"/>
      <c r="G20" s="182" t="s">
        <v>55</v>
      </c>
      <c r="H20" s="182"/>
      <c r="I20" s="182"/>
      <c r="J20" s="182"/>
    </row>
    <row r="21" spans="1:10" ht="27.75" customHeight="1" thickBot="1" x14ac:dyDescent="0.25">
      <c r="A21" s="35">
        <v>1</v>
      </c>
      <c r="B21" s="36">
        <v>2</v>
      </c>
      <c r="C21" s="22">
        <v>3</v>
      </c>
      <c r="D21" s="22">
        <v>4</v>
      </c>
      <c r="E21" s="22">
        <v>5</v>
      </c>
      <c r="F21" s="112">
        <v>6</v>
      </c>
      <c r="G21" s="113">
        <v>7</v>
      </c>
      <c r="H21" s="24">
        <v>8</v>
      </c>
      <c r="I21" s="24">
        <v>9</v>
      </c>
      <c r="J21" s="34">
        <v>10</v>
      </c>
    </row>
    <row r="22" spans="1:10" ht="245.25" customHeight="1" thickBot="1" x14ac:dyDescent="0.25">
      <c r="A22" s="82"/>
      <c r="B22" s="156"/>
      <c r="C22" s="157"/>
      <c r="D22" s="157"/>
      <c r="E22" s="158"/>
      <c r="F22" s="83" t="str">
        <f>F15</f>
        <v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v>
      </c>
      <c r="G22" s="84">
        <v>500</v>
      </c>
      <c r="H22" s="84">
        <v>0</v>
      </c>
      <c r="I22" s="84">
        <v>0</v>
      </c>
      <c r="J22" s="85">
        <v>500</v>
      </c>
    </row>
    <row r="23" spans="1:10" ht="63" customHeight="1" x14ac:dyDescent="0.2">
      <c r="A23" s="153">
        <v>2</v>
      </c>
      <c r="B23" s="143" t="s">
        <v>40</v>
      </c>
      <c r="C23" s="33" t="s">
        <v>18</v>
      </c>
      <c r="D23" s="72" t="s">
        <v>7</v>
      </c>
      <c r="E23" s="149" t="s">
        <v>44</v>
      </c>
      <c r="F23" s="72" t="s">
        <v>3</v>
      </c>
      <c r="G23" s="45">
        <v>3200</v>
      </c>
      <c r="H23" s="46">
        <v>3500</v>
      </c>
      <c r="I23" s="46">
        <v>4000</v>
      </c>
      <c r="J23" s="47">
        <f t="shared" si="0"/>
        <v>10700</v>
      </c>
    </row>
    <row r="24" spans="1:10" ht="66" customHeight="1" x14ac:dyDescent="0.2">
      <c r="A24" s="154"/>
      <c r="B24" s="144"/>
      <c r="C24" s="44" t="s">
        <v>52</v>
      </c>
      <c r="D24" s="30" t="s">
        <v>7</v>
      </c>
      <c r="E24" s="150"/>
      <c r="F24" s="30" t="s">
        <v>3</v>
      </c>
      <c r="G24" s="48">
        <v>9000</v>
      </c>
      <c r="H24" s="49">
        <v>1000</v>
      </c>
      <c r="I24" s="49">
        <v>0</v>
      </c>
      <c r="J24" s="50">
        <f t="shared" si="0"/>
        <v>10000</v>
      </c>
    </row>
    <row r="25" spans="1:10" ht="91.5" customHeight="1" x14ac:dyDescent="0.2">
      <c r="A25" s="154"/>
      <c r="B25" s="145"/>
      <c r="C25" s="44" t="s">
        <v>19</v>
      </c>
      <c r="D25" s="30" t="s">
        <v>7</v>
      </c>
      <c r="E25" s="150"/>
      <c r="F25" s="30" t="s">
        <v>3</v>
      </c>
      <c r="G25" s="51">
        <v>1300</v>
      </c>
      <c r="H25" s="52">
        <v>1400</v>
      </c>
      <c r="I25" s="52">
        <v>1500</v>
      </c>
      <c r="J25" s="50">
        <f t="shared" si="0"/>
        <v>4200</v>
      </c>
    </row>
    <row r="26" spans="1:10" ht="18.75" customHeight="1" thickBot="1" x14ac:dyDescent="0.25">
      <c r="A26" s="155"/>
      <c r="B26" s="189" t="str">
        <f>B19</f>
        <v>Усього</v>
      </c>
      <c r="C26" s="190"/>
      <c r="D26" s="190"/>
      <c r="E26" s="191"/>
      <c r="F26" s="39" t="s">
        <v>3</v>
      </c>
      <c r="G26" s="53">
        <f>SUM(G23:G25)</f>
        <v>13500</v>
      </c>
      <c r="H26" s="53">
        <f>SUM(H23:H25)</f>
        <v>5900</v>
      </c>
      <c r="I26" s="53">
        <f>SUM(I23:I25)</f>
        <v>5500</v>
      </c>
      <c r="J26" s="76">
        <f>SUM(J23:J25)</f>
        <v>24900</v>
      </c>
    </row>
    <row r="27" spans="1:10" ht="60.75" customHeight="1" x14ac:dyDescent="0.2">
      <c r="A27" s="138">
        <v>3</v>
      </c>
      <c r="B27" s="146" t="s">
        <v>15</v>
      </c>
      <c r="C27" s="37" t="s">
        <v>20</v>
      </c>
      <c r="D27" s="69" t="s">
        <v>7</v>
      </c>
      <c r="E27" s="141" t="s">
        <v>8</v>
      </c>
      <c r="F27" s="69" t="s">
        <v>5</v>
      </c>
      <c r="G27" s="46">
        <v>10000</v>
      </c>
      <c r="H27" s="46">
        <v>12000</v>
      </c>
      <c r="I27" s="46">
        <v>14000</v>
      </c>
      <c r="J27" s="47">
        <f t="shared" si="0"/>
        <v>36000</v>
      </c>
    </row>
    <row r="28" spans="1:10" ht="61.5" customHeight="1" thickBot="1" x14ac:dyDescent="0.25">
      <c r="A28" s="139"/>
      <c r="B28" s="147"/>
      <c r="C28" s="38" t="s">
        <v>21</v>
      </c>
      <c r="D28" s="39" t="s">
        <v>7</v>
      </c>
      <c r="E28" s="142"/>
      <c r="F28" s="39" t="s">
        <v>3</v>
      </c>
      <c r="G28" s="53">
        <v>30000</v>
      </c>
      <c r="H28" s="53">
        <v>30000</v>
      </c>
      <c r="I28" s="56">
        <v>30000</v>
      </c>
      <c r="J28" s="54">
        <f t="shared" si="0"/>
        <v>90000</v>
      </c>
    </row>
    <row r="29" spans="1:10" ht="103.5" customHeight="1" x14ac:dyDescent="0.2">
      <c r="A29" s="139"/>
      <c r="B29" s="147"/>
      <c r="C29" s="9" t="s">
        <v>22</v>
      </c>
      <c r="D29" s="69" t="s">
        <v>7</v>
      </c>
      <c r="E29" s="125" t="s">
        <v>45</v>
      </c>
      <c r="F29" s="69" t="s">
        <v>3</v>
      </c>
      <c r="G29" s="45">
        <v>100</v>
      </c>
      <c r="H29" s="46">
        <v>100</v>
      </c>
      <c r="I29" s="46">
        <v>100</v>
      </c>
      <c r="J29" s="47">
        <f t="shared" si="0"/>
        <v>300</v>
      </c>
    </row>
    <row r="30" spans="1:10" ht="126.75" customHeight="1" x14ac:dyDescent="0.2">
      <c r="A30" s="139"/>
      <c r="B30" s="148"/>
      <c r="C30" s="43" t="s">
        <v>51</v>
      </c>
      <c r="D30" s="25" t="s">
        <v>7</v>
      </c>
      <c r="E30" s="127"/>
      <c r="F30" s="25" t="s">
        <v>3</v>
      </c>
      <c r="G30" s="48">
        <v>10000</v>
      </c>
      <c r="H30" s="49">
        <v>10000</v>
      </c>
      <c r="I30" s="49">
        <v>10000</v>
      </c>
      <c r="J30" s="50">
        <f t="shared" si="0"/>
        <v>30000</v>
      </c>
    </row>
    <row r="31" spans="1:10" ht="41.25" customHeight="1" thickBot="1" x14ac:dyDescent="0.25">
      <c r="A31" s="140"/>
      <c r="B31" s="121" t="str">
        <f>B26</f>
        <v>Усього</v>
      </c>
      <c r="C31" s="122"/>
      <c r="D31" s="122"/>
      <c r="E31" s="123"/>
      <c r="F31" s="39" t="s">
        <v>3</v>
      </c>
      <c r="G31" s="56">
        <f>SUM(G27:G30)</f>
        <v>50100</v>
      </c>
      <c r="H31" s="56">
        <f>SUM(H27:H30)</f>
        <v>52100</v>
      </c>
      <c r="I31" s="56">
        <f>SUM(I27:I30)</f>
        <v>54100</v>
      </c>
      <c r="J31" s="54">
        <f>SUM(J27:J30)</f>
        <v>156300</v>
      </c>
    </row>
    <row r="32" spans="1:10" ht="113.25" customHeight="1" x14ac:dyDescent="0.2">
      <c r="A32" s="151">
        <v>4</v>
      </c>
      <c r="B32" s="71" t="s">
        <v>16</v>
      </c>
      <c r="C32" s="9" t="s">
        <v>36</v>
      </c>
      <c r="D32" s="69" t="s">
        <v>7</v>
      </c>
      <c r="E32" s="69" t="s">
        <v>8</v>
      </c>
      <c r="F32" s="69" t="s">
        <v>3</v>
      </c>
      <c r="G32" s="45">
        <v>15000</v>
      </c>
      <c r="H32" s="46">
        <v>15000</v>
      </c>
      <c r="I32" s="46">
        <v>15000</v>
      </c>
      <c r="J32" s="47">
        <f t="shared" si="0"/>
        <v>45000</v>
      </c>
    </row>
    <row r="33" spans="1:10" ht="42.75" customHeight="1" thickBot="1" x14ac:dyDescent="0.25">
      <c r="A33" s="152"/>
      <c r="B33" s="121" t="str">
        <f>B31</f>
        <v>Усього</v>
      </c>
      <c r="C33" s="122"/>
      <c r="D33" s="122"/>
      <c r="E33" s="123"/>
      <c r="F33" s="39" t="s">
        <v>3</v>
      </c>
      <c r="G33" s="53">
        <f>G32</f>
        <v>15000</v>
      </c>
      <c r="H33" s="53">
        <v>15000</v>
      </c>
      <c r="I33" s="53">
        <v>15000</v>
      </c>
      <c r="J33" s="54">
        <f t="shared" si="0"/>
        <v>45000</v>
      </c>
    </row>
    <row r="34" spans="1:10" ht="207.75" customHeight="1" thickBot="1" x14ac:dyDescent="0.25">
      <c r="A34" s="86">
        <v>5</v>
      </c>
      <c r="B34" s="77" t="s">
        <v>17</v>
      </c>
      <c r="C34" s="78" t="s">
        <v>60</v>
      </c>
      <c r="D34" s="79" t="s">
        <v>7</v>
      </c>
      <c r="E34" s="79" t="s">
        <v>45</v>
      </c>
      <c r="F34" s="79" t="s">
        <v>5</v>
      </c>
      <c r="G34" s="80">
        <v>700</v>
      </c>
      <c r="H34" s="80">
        <v>860</v>
      </c>
      <c r="I34" s="80">
        <v>1000</v>
      </c>
      <c r="J34" s="81">
        <f t="shared" si="0"/>
        <v>2560</v>
      </c>
    </row>
    <row r="35" spans="1:10" ht="24" customHeight="1" thickBot="1" x14ac:dyDescent="0.45">
      <c r="A35" s="21"/>
      <c r="B35" s="20"/>
      <c r="C35" s="20"/>
      <c r="D35" s="20"/>
      <c r="E35" s="20"/>
      <c r="F35" s="21"/>
      <c r="G35" s="182" t="s">
        <v>55</v>
      </c>
      <c r="H35" s="182"/>
      <c r="I35" s="182"/>
      <c r="J35" s="182"/>
    </row>
    <row r="36" spans="1:10" ht="26.25" customHeight="1" thickBot="1" x14ac:dyDescent="0.25">
      <c r="A36" s="87">
        <v>1</v>
      </c>
      <c r="B36" s="22">
        <v>2</v>
      </c>
      <c r="C36" s="22">
        <v>3</v>
      </c>
      <c r="D36" s="22">
        <v>4</v>
      </c>
      <c r="E36" s="22">
        <v>5</v>
      </c>
      <c r="F36" s="23">
        <v>6</v>
      </c>
      <c r="G36" s="24">
        <v>7</v>
      </c>
      <c r="H36" s="24">
        <v>8</v>
      </c>
      <c r="I36" s="24">
        <v>9</v>
      </c>
      <c r="J36" s="34">
        <v>10</v>
      </c>
    </row>
    <row r="37" spans="1:10" ht="306.75" customHeight="1" x14ac:dyDescent="0.2">
      <c r="A37" s="138"/>
      <c r="B37" s="88"/>
      <c r="C37" s="11" t="s">
        <v>23</v>
      </c>
      <c r="D37" s="69" t="s">
        <v>7</v>
      </c>
      <c r="E37" s="69" t="s">
        <v>8</v>
      </c>
      <c r="F37" s="69" t="s">
        <v>3</v>
      </c>
      <c r="G37" s="45">
        <v>4000</v>
      </c>
      <c r="H37" s="46">
        <v>4500</v>
      </c>
      <c r="I37" s="46">
        <v>5000</v>
      </c>
      <c r="J37" s="47">
        <f t="shared" si="0"/>
        <v>13500</v>
      </c>
    </row>
    <row r="38" spans="1:10" ht="23.25" customHeight="1" thickBot="1" x14ac:dyDescent="0.25">
      <c r="A38" s="140"/>
      <c r="B38" s="121" t="str">
        <f>B44</f>
        <v>Усього</v>
      </c>
      <c r="C38" s="122"/>
      <c r="D38" s="122"/>
      <c r="E38" s="123"/>
      <c r="F38" s="10" t="s">
        <v>3</v>
      </c>
      <c r="G38" s="53">
        <f>SUM(G34:G37)</f>
        <v>4707</v>
      </c>
      <c r="H38" s="53">
        <f>SUM(H34:H37)</f>
        <v>5368</v>
      </c>
      <c r="I38" s="53">
        <f>SUM(I34:I37)</f>
        <v>6009</v>
      </c>
      <c r="J38" s="76">
        <f>SUM(J34:J37)</f>
        <v>16070</v>
      </c>
    </row>
    <row r="39" spans="1:10" ht="47.25" customHeight="1" x14ac:dyDescent="0.25">
      <c r="A39" s="151">
        <v>6</v>
      </c>
      <c r="B39" s="133" t="s">
        <v>48</v>
      </c>
      <c r="C39" s="55" t="s">
        <v>37</v>
      </c>
      <c r="D39" s="69" t="s">
        <v>7</v>
      </c>
      <c r="E39" s="128" t="s">
        <v>47</v>
      </c>
      <c r="F39" s="69" t="s">
        <v>5</v>
      </c>
      <c r="G39" s="89">
        <v>16000</v>
      </c>
      <c r="H39" s="90">
        <v>10000</v>
      </c>
      <c r="I39" s="90">
        <v>10000</v>
      </c>
      <c r="J39" s="91">
        <f t="shared" si="0"/>
        <v>36000</v>
      </c>
    </row>
    <row r="40" spans="1:10" ht="46.5" customHeight="1" x14ac:dyDescent="0.25">
      <c r="A40" s="175"/>
      <c r="B40" s="198"/>
      <c r="C40" s="29" t="s">
        <v>33</v>
      </c>
      <c r="D40" s="25" t="s">
        <v>7</v>
      </c>
      <c r="E40" s="129"/>
      <c r="F40" s="25" t="s">
        <v>3</v>
      </c>
      <c r="G40" s="58">
        <v>800</v>
      </c>
      <c r="H40" s="59">
        <v>1200</v>
      </c>
      <c r="I40" s="59">
        <v>1400</v>
      </c>
      <c r="J40" s="92">
        <f>G40+H40+I40</f>
        <v>3400</v>
      </c>
    </row>
    <row r="41" spans="1:10" ht="56.25" customHeight="1" x14ac:dyDescent="0.25">
      <c r="A41" s="175"/>
      <c r="B41" s="198"/>
      <c r="C41" s="29" t="s">
        <v>53</v>
      </c>
      <c r="D41" s="25" t="s">
        <v>7</v>
      </c>
      <c r="E41" s="129"/>
      <c r="F41" s="25" t="s">
        <v>3</v>
      </c>
      <c r="G41" s="60">
        <v>500</v>
      </c>
      <c r="H41" s="59">
        <v>500</v>
      </c>
      <c r="I41" s="59">
        <v>500</v>
      </c>
      <c r="J41" s="92">
        <f>G41+H41+I41</f>
        <v>1500</v>
      </c>
    </row>
    <row r="42" spans="1:10" ht="153" customHeight="1" x14ac:dyDescent="0.25">
      <c r="A42" s="175"/>
      <c r="B42" s="198"/>
      <c r="C42" s="29" t="s">
        <v>62</v>
      </c>
      <c r="D42" s="25" t="s">
        <v>54</v>
      </c>
      <c r="E42" s="129"/>
      <c r="F42" s="25" t="s">
        <v>3</v>
      </c>
      <c r="G42" s="58">
        <v>5000</v>
      </c>
      <c r="H42" s="59">
        <v>0</v>
      </c>
      <c r="I42" s="59">
        <v>0</v>
      </c>
      <c r="J42" s="92">
        <v>5000</v>
      </c>
    </row>
    <row r="43" spans="1:10" ht="33" x14ac:dyDescent="0.25">
      <c r="A43" s="176"/>
      <c r="B43" s="134"/>
      <c r="C43" s="57" t="s">
        <v>56</v>
      </c>
      <c r="D43" s="25" t="s">
        <v>54</v>
      </c>
      <c r="E43" s="130"/>
      <c r="F43" s="25" t="s">
        <v>3</v>
      </c>
      <c r="G43" s="58">
        <v>7000</v>
      </c>
      <c r="H43" s="59">
        <v>0</v>
      </c>
      <c r="I43" s="59">
        <v>0</v>
      </c>
      <c r="J43" s="92">
        <v>7000</v>
      </c>
    </row>
    <row r="44" spans="1:10" ht="37.5" customHeight="1" thickBot="1" x14ac:dyDescent="0.3">
      <c r="A44" s="152"/>
      <c r="B44" s="121" t="str">
        <f>B33</f>
        <v>Усього</v>
      </c>
      <c r="C44" s="122"/>
      <c r="D44" s="122"/>
      <c r="E44" s="123"/>
      <c r="F44" s="39" t="s">
        <v>3</v>
      </c>
      <c r="G44" s="93">
        <f>SUM(G39:G43)</f>
        <v>29300</v>
      </c>
      <c r="H44" s="93">
        <f>SUM(H39:H43)</f>
        <v>11700</v>
      </c>
      <c r="I44" s="93">
        <f>SUM(I39:I43)</f>
        <v>11900</v>
      </c>
      <c r="J44" s="94">
        <f>SUM(J39:J43)</f>
        <v>52900</v>
      </c>
    </row>
    <row r="45" spans="1:10" ht="49.5" x14ac:dyDescent="0.2">
      <c r="A45" s="151">
        <v>7</v>
      </c>
      <c r="B45" s="133" t="s">
        <v>49</v>
      </c>
      <c r="C45" s="55" t="s">
        <v>37</v>
      </c>
      <c r="D45" s="69" t="s">
        <v>7</v>
      </c>
      <c r="E45" s="125" t="s">
        <v>46</v>
      </c>
      <c r="F45" s="69" t="s">
        <v>5</v>
      </c>
      <c r="G45" s="45">
        <v>2520</v>
      </c>
      <c r="H45" s="46">
        <v>3000</v>
      </c>
      <c r="I45" s="46">
        <v>3500</v>
      </c>
      <c r="J45" s="47">
        <f t="shared" si="0"/>
        <v>9020</v>
      </c>
    </row>
    <row r="46" spans="1:10" ht="74.25" customHeight="1" x14ac:dyDescent="0.2">
      <c r="A46" s="176"/>
      <c r="B46" s="134"/>
      <c r="C46" s="8" t="s">
        <v>50</v>
      </c>
      <c r="D46" s="25" t="s">
        <v>7</v>
      </c>
      <c r="E46" s="126"/>
      <c r="F46" s="25" t="s">
        <v>3</v>
      </c>
      <c r="G46" s="48">
        <v>5000</v>
      </c>
      <c r="H46" s="48">
        <v>5000</v>
      </c>
      <c r="I46" s="48">
        <v>5000</v>
      </c>
      <c r="J46" s="50">
        <f t="shared" si="0"/>
        <v>15000</v>
      </c>
    </row>
    <row r="47" spans="1:10" ht="94.5" customHeight="1" x14ac:dyDescent="0.2">
      <c r="A47" s="176"/>
      <c r="B47" s="134"/>
      <c r="C47" s="7" t="s">
        <v>24</v>
      </c>
      <c r="D47" s="25" t="s">
        <v>7</v>
      </c>
      <c r="E47" s="127"/>
      <c r="F47" s="25" t="s">
        <v>3</v>
      </c>
      <c r="G47" s="61">
        <v>3000</v>
      </c>
      <c r="H47" s="61">
        <v>3000</v>
      </c>
      <c r="I47" s="61">
        <v>3000</v>
      </c>
      <c r="J47" s="62">
        <f t="shared" si="0"/>
        <v>9000</v>
      </c>
    </row>
    <row r="48" spans="1:10" ht="40.5" customHeight="1" thickBot="1" x14ac:dyDescent="0.25">
      <c r="A48" s="152"/>
      <c r="B48" s="121" t="str">
        <f>B44</f>
        <v>Усього</v>
      </c>
      <c r="C48" s="122"/>
      <c r="D48" s="122"/>
      <c r="E48" s="123"/>
      <c r="F48" s="39" t="s">
        <v>3</v>
      </c>
      <c r="G48" s="53">
        <f>SUM(G45:G47)</f>
        <v>10520</v>
      </c>
      <c r="H48" s="53">
        <f>SUM(H45:H47)</f>
        <v>11000</v>
      </c>
      <c r="I48" s="53">
        <f>SUM(I45:I47)</f>
        <v>11500</v>
      </c>
      <c r="J48" s="76">
        <f>SUM(J45:J47)</f>
        <v>33020</v>
      </c>
    </row>
    <row r="49" spans="1:12" ht="62.25" customHeight="1" x14ac:dyDescent="0.2">
      <c r="A49" s="135">
        <v>8</v>
      </c>
      <c r="B49" s="131" t="s">
        <v>9</v>
      </c>
      <c r="C49" s="40" t="s">
        <v>32</v>
      </c>
      <c r="D49" s="69" t="s">
        <v>7</v>
      </c>
      <c r="E49" s="125" t="s">
        <v>8</v>
      </c>
      <c r="F49" s="69" t="s">
        <v>3</v>
      </c>
      <c r="G49" s="63">
        <v>767</v>
      </c>
      <c r="H49" s="63">
        <v>0</v>
      </c>
      <c r="I49" s="63">
        <v>0</v>
      </c>
      <c r="J49" s="96">
        <f t="shared" si="0"/>
        <v>767</v>
      </c>
    </row>
    <row r="50" spans="1:12" ht="117.75" customHeight="1" x14ac:dyDescent="0.2">
      <c r="A50" s="136"/>
      <c r="B50" s="132"/>
      <c r="C50" s="6" t="s">
        <v>38</v>
      </c>
      <c r="D50" s="25" t="s">
        <v>7</v>
      </c>
      <c r="E50" s="127"/>
      <c r="F50" s="25" t="s">
        <v>3</v>
      </c>
      <c r="G50" s="64">
        <v>823</v>
      </c>
      <c r="H50" s="64">
        <v>0</v>
      </c>
      <c r="I50" s="95">
        <v>0</v>
      </c>
      <c r="J50" s="65">
        <f>G50+H50+I50</f>
        <v>823</v>
      </c>
      <c r="L50" s="5"/>
    </row>
    <row r="51" spans="1:12" ht="39.75" customHeight="1" thickBot="1" x14ac:dyDescent="0.25">
      <c r="A51" s="137"/>
      <c r="B51" s="121" t="str">
        <f>B48</f>
        <v>Усього</v>
      </c>
      <c r="C51" s="122"/>
      <c r="D51" s="122"/>
      <c r="E51" s="123"/>
      <c r="F51" s="39" t="s">
        <v>3</v>
      </c>
      <c r="G51" s="109">
        <f>SUM(G49:G50)</f>
        <v>1590</v>
      </c>
      <c r="H51" s="109">
        <f>SUM(H49:H50)</f>
        <v>0</v>
      </c>
      <c r="I51" s="109">
        <f>SUM(I49:I50)</f>
        <v>0</v>
      </c>
      <c r="J51" s="110">
        <f>SUM(J49:J50)</f>
        <v>1590</v>
      </c>
    </row>
    <row r="52" spans="1:12" ht="27" customHeight="1" x14ac:dyDescent="0.2">
      <c r="A52" s="192" t="s">
        <v>10</v>
      </c>
      <c r="B52" s="193"/>
      <c r="C52" s="193"/>
      <c r="D52" s="193"/>
      <c r="E52" s="194"/>
      <c r="F52" s="70" t="str">
        <f>B51</f>
        <v>Усього</v>
      </c>
      <c r="G52" s="97">
        <f>G53+G56</f>
        <v>191147</v>
      </c>
      <c r="H52" s="97">
        <f>H53+H56</f>
        <v>178998</v>
      </c>
      <c r="I52" s="97">
        <f>I53+I56</f>
        <v>189939</v>
      </c>
      <c r="J52" s="98">
        <f>J53+J56</f>
        <v>560570</v>
      </c>
    </row>
    <row r="53" spans="1:12" ht="44.25" customHeight="1" thickBot="1" x14ac:dyDescent="0.35">
      <c r="A53" s="195"/>
      <c r="B53" s="196"/>
      <c r="C53" s="196"/>
      <c r="D53" s="196"/>
      <c r="E53" s="197"/>
      <c r="F53" s="111" t="str">
        <f>F51</f>
        <v>Міський бюджет</v>
      </c>
      <c r="G53" s="32">
        <f>G19+G26+G31+G33+G38+G44+G48+G51</f>
        <v>190647</v>
      </c>
      <c r="H53" s="32">
        <f>H19+H26+H31+H33+H38+H44+H48+H51</f>
        <v>178998</v>
      </c>
      <c r="I53" s="32">
        <f>I19+I26+I31+I33+I38+I44+I48+I51</f>
        <v>189939</v>
      </c>
      <c r="J53" s="74">
        <f>J19+J26+J31+J33+J38+J44+J48+J51</f>
        <v>560070</v>
      </c>
      <c r="L53" s="5"/>
    </row>
    <row r="54" spans="1:12" ht="24" customHeight="1" thickBot="1" x14ac:dyDescent="0.45">
      <c r="A54" s="21"/>
      <c r="B54" s="20"/>
      <c r="C54" s="20"/>
      <c r="D54" s="20"/>
      <c r="E54" s="20"/>
      <c r="F54" s="21"/>
      <c r="G54" s="182" t="s">
        <v>55</v>
      </c>
      <c r="H54" s="182"/>
      <c r="I54" s="182"/>
      <c r="J54" s="182"/>
      <c r="L54" s="5"/>
    </row>
    <row r="55" spans="1:12" ht="19.5" thickBot="1" x14ac:dyDescent="0.25">
      <c r="A55" s="87">
        <v>1</v>
      </c>
      <c r="B55" s="22">
        <v>2</v>
      </c>
      <c r="C55" s="22">
        <v>3</v>
      </c>
      <c r="D55" s="22">
        <v>4</v>
      </c>
      <c r="E55" s="22">
        <v>5</v>
      </c>
      <c r="F55" s="23">
        <v>6</v>
      </c>
      <c r="G55" s="24">
        <v>7</v>
      </c>
      <c r="H55" s="24">
        <v>8</v>
      </c>
      <c r="I55" s="24">
        <v>9</v>
      </c>
      <c r="J55" s="34">
        <v>10</v>
      </c>
      <c r="L55" s="5"/>
    </row>
    <row r="56" spans="1:12" ht="236.25" customHeight="1" thickBot="1" x14ac:dyDescent="0.25">
      <c r="A56" s="99"/>
      <c r="B56" s="100"/>
      <c r="C56" s="100"/>
      <c r="D56" s="100"/>
      <c r="E56" s="101"/>
      <c r="F56" s="118" t="str">
        <f>F15</f>
        <v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v>
      </c>
      <c r="G56" s="66">
        <f>G22</f>
        <v>500</v>
      </c>
      <c r="H56" s="66">
        <f>H22</f>
        <v>0</v>
      </c>
      <c r="I56" s="66">
        <f>I22</f>
        <v>0</v>
      </c>
      <c r="J56" s="102">
        <f>G56+H56+I56</f>
        <v>500</v>
      </c>
      <c r="L56" s="5"/>
    </row>
    <row r="57" spans="1:12" ht="19.5" customHeight="1" x14ac:dyDescent="0.3">
      <c r="A57" s="3"/>
      <c r="B57" s="3"/>
      <c r="C57" s="3"/>
      <c r="D57" s="3"/>
      <c r="H57" s="124"/>
      <c r="I57" s="124"/>
      <c r="J57" s="124"/>
      <c r="L57" s="1"/>
    </row>
    <row r="58" spans="1:12" ht="15.75" x14ac:dyDescent="0.25">
      <c r="A58" s="15"/>
      <c r="B58" s="15"/>
      <c r="C58" s="15"/>
      <c r="D58" s="16"/>
      <c r="E58" s="17"/>
      <c r="F58" s="17"/>
      <c r="G58" s="17"/>
      <c r="H58" s="18"/>
    </row>
    <row r="59" spans="1:12" ht="71.25" customHeight="1" x14ac:dyDescent="0.35">
      <c r="A59" s="120"/>
      <c r="B59" s="120"/>
      <c r="C59" s="120"/>
      <c r="D59" s="120"/>
      <c r="E59" s="120"/>
      <c r="F59" s="120"/>
      <c r="G59" s="120"/>
      <c r="H59" s="120"/>
    </row>
    <row r="60" spans="1:12" s="19" customFormat="1" ht="31.5" x14ac:dyDescent="0.45">
      <c r="A60" s="119" t="s">
        <v>27</v>
      </c>
      <c r="B60" s="119"/>
      <c r="C60" s="119"/>
      <c r="D60" s="104"/>
      <c r="E60" s="105"/>
      <c r="F60" s="106" t="s">
        <v>28</v>
      </c>
      <c r="G60" s="106"/>
      <c r="H60" s="107"/>
      <c r="I60" s="108"/>
    </row>
    <row r="61" spans="1:12" ht="18.75" x14ac:dyDescent="0.3">
      <c r="B61" s="4"/>
      <c r="C61" s="4"/>
      <c r="D61" s="4"/>
      <c r="E61" s="4"/>
      <c r="F61" s="4"/>
    </row>
    <row r="62" spans="1:12" ht="18.75" x14ac:dyDescent="0.3">
      <c r="B62" s="4"/>
      <c r="C62" s="4"/>
      <c r="D62" s="4"/>
      <c r="E62" s="4"/>
      <c r="F62" s="4"/>
    </row>
    <row r="63" spans="1:12" ht="18.75" x14ac:dyDescent="0.3">
      <c r="B63" s="4"/>
      <c r="C63" s="4"/>
      <c r="D63" s="4"/>
      <c r="E63" s="4"/>
      <c r="F63" s="4"/>
    </row>
    <row r="64" spans="1:12" ht="18.75" x14ac:dyDescent="0.3">
      <c r="B64" s="4"/>
      <c r="C64" s="4"/>
      <c r="D64" s="4"/>
      <c r="E64" s="4"/>
      <c r="F64" s="4"/>
    </row>
    <row r="65" spans="2:6" ht="18.75" x14ac:dyDescent="0.3">
      <c r="B65" s="4"/>
      <c r="C65" s="4"/>
      <c r="D65" s="4"/>
      <c r="E65" s="4"/>
      <c r="F65" s="4"/>
    </row>
    <row r="75" spans="2:6" x14ac:dyDescent="0.2">
      <c r="C75">
        <f>27*2.5/1.5</f>
        <v>45</v>
      </c>
      <c r="D75">
        <v>57.1875</v>
      </c>
      <c r="E75">
        <v>2</v>
      </c>
    </row>
    <row r="76" spans="2:6" x14ac:dyDescent="0.2">
      <c r="D76">
        <f>D75*E76/E75</f>
        <v>71.484375</v>
      </c>
      <c r="E76">
        <v>2.5</v>
      </c>
    </row>
  </sheetData>
  <mergeCells count="53">
    <mergeCell ref="G2:J2"/>
    <mergeCell ref="G35:J35"/>
    <mergeCell ref="G54:J54"/>
    <mergeCell ref="A37:A38"/>
    <mergeCell ref="A52:E53"/>
    <mergeCell ref="A45:A48"/>
    <mergeCell ref="B44:E44"/>
    <mergeCell ref="B39:B43"/>
    <mergeCell ref="B48:E48"/>
    <mergeCell ref="G3:J3"/>
    <mergeCell ref="G20:J20"/>
    <mergeCell ref="A4:J4"/>
    <mergeCell ref="A6:A9"/>
    <mergeCell ref="H8:H9"/>
    <mergeCell ref="I8:I9"/>
    <mergeCell ref="B6:B9"/>
    <mergeCell ref="C6:C9"/>
    <mergeCell ref="E6:E9"/>
    <mergeCell ref="G8:G9"/>
    <mergeCell ref="F6:F9"/>
    <mergeCell ref="D6:D9"/>
    <mergeCell ref="G6:J7"/>
    <mergeCell ref="J8:J9"/>
    <mergeCell ref="B33:E33"/>
    <mergeCell ref="A32:A33"/>
    <mergeCell ref="A23:A26"/>
    <mergeCell ref="B22:E22"/>
    <mergeCell ref="B19:E19"/>
    <mergeCell ref="A11:A19"/>
    <mergeCell ref="D14:D15"/>
    <mergeCell ref="B11:B18"/>
    <mergeCell ref="E12:E18"/>
    <mergeCell ref="C14:C15"/>
    <mergeCell ref="B26:E26"/>
    <mergeCell ref="B31:E31"/>
    <mergeCell ref="A27:A31"/>
    <mergeCell ref="E27:E28"/>
    <mergeCell ref="B23:B25"/>
    <mergeCell ref="B27:B30"/>
    <mergeCell ref="E29:E30"/>
    <mergeCell ref="E23:E25"/>
    <mergeCell ref="A60:C60"/>
    <mergeCell ref="A59:H59"/>
    <mergeCell ref="B51:E51"/>
    <mergeCell ref="B38:E38"/>
    <mergeCell ref="H57:J57"/>
    <mergeCell ref="E45:E47"/>
    <mergeCell ref="E39:E43"/>
    <mergeCell ref="E49:E50"/>
    <mergeCell ref="B49:B50"/>
    <mergeCell ref="B45:B47"/>
    <mergeCell ref="A49:A51"/>
    <mergeCell ref="A39:A44"/>
  </mergeCells>
  <phoneticPr fontId="1" type="noConversion"/>
  <pageMargins left="1.1811023622047245" right="0.39370078740157483" top="0.78740157480314965" bottom="0.78740157480314965" header="0.39370078740157483" footer="0"/>
  <pageSetup paperSize="9" scale="57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2017-05-11T11:03:01Z</cp:lastPrinted>
  <dcterms:created xsi:type="dcterms:W3CDTF">2015-09-18T08:05:20Z</dcterms:created>
  <dcterms:modified xsi:type="dcterms:W3CDTF">2017-06-14T06:05:23Z</dcterms:modified>
</cp:coreProperties>
</file>