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Лист1!$A$1:$L$92</definedName>
  </definedNames>
  <calcPr calcId="124519"/>
</workbook>
</file>

<file path=xl/calcChain.xml><?xml version="1.0" encoding="utf-8"?>
<calcChain xmlns="http://schemas.openxmlformats.org/spreadsheetml/2006/main">
  <c r="J23" i="1"/>
  <c r="J22" l="1"/>
  <c r="I30" l="1"/>
  <c r="H30"/>
  <c r="J91"/>
  <c r="I35"/>
  <c r="I91" s="1"/>
  <c r="H35"/>
  <c r="H91" s="1"/>
  <c r="G35"/>
  <c r="G91" s="1"/>
  <c r="J77" l="1"/>
  <c r="G78"/>
  <c r="G16" l="1"/>
  <c r="G30" s="1"/>
  <c r="G41"/>
  <c r="G45" s="1"/>
  <c r="H86" l="1"/>
  <c r="I86"/>
  <c r="G86"/>
  <c r="J84" l="1"/>
  <c r="J86" s="1"/>
  <c r="H31" l="1"/>
  <c r="I31"/>
  <c r="G31"/>
  <c r="H45"/>
  <c r="I45"/>
  <c r="J41"/>
  <c r="G34" l="1"/>
  <c r="G90" l="1"/>
  <c r="J34" l="1"/>
  <c r="J90" s="1"/>
  <c r="I46"/>
  <c r="I89" s="1"/>
  <c r="I78" l="1"/>
  <c r="H78"/>
  <c r="J78" l="1"/>
  <c r="J39"/>
  <c r="J80" l="1"/>
  <c r="J79"/>
  <c r="J76"/>
  <c r="J75"/>
  <c r="J74"/>
  <c r="J73"/>
  <c r="J72"/>
  <c r="J71"/>
  <c r="J70"/>
  <c r="J69"/>
  <c r="J68"/>
  <c r="J67"/>
  <c r="J66"/>
  <c r="J65"/>
  <c r="J64"/>
  <c r="J48"/>
  <c r="J47"/>
  <c r="J44"/>
  <c r="J43"/>
  <c r="J42"/>
  <c r="J40"/>
  <c r="J38"/>
  <c r="J21"/>
  <c r="J20"/>
  <c r="J19"/>
  <c r="J31" s="1"/>
  <c r="J18"/>
  <c r="J17"/>
  <c r="J16"/>
  <c r="I81"/>
  <c r="I51"/>
  <c r="J30" l="1"/>
  <c r="I88"/>
  <c r="I87" s="1"/>
  <c r="J45"/>
  <c r="H81"/>
  <c r="G81"/>
  <c r="J81" l="1"/>
  <c r="H51" l="1"/>
  <c r="H88" s="1"/>
  <c r="G51"/>
  <c r="G88" s="1"/>
  <c r="H46"/>
  <c r="H89" s="1"/>
  <c r="G46"/>
  <c r="G89" s="1"/>
  <c r="H87" l="1"/>
  <c r="G87"/>
  <c r="J46"/>
  <c r="J89" s="1"/>
  <c r="J51"/>
  <c r="J88" s="1"/>
  <c r="J87" l="1"/>
</calcChain>
</file>

<file path=xl/sharedStrings.xml><?xml version="1.0" encoding="utf-8"?>
<sst xmlns="http://schemas.openxmlformats.org/spreadsheetml/2006/main" count="180" uniqueCount="87">
  <si>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</si>
  <si>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</si>
  <si>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</si>
  <si>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</si>
  <si>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</si>
  <si>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</si>
  <si>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</si>
  <si>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</si>
  <si>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</si>
  <si>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</si>
  <si>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</si>
  <si>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</si>
  <si>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</si>
  <si>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</si>
  <si>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</si>
  <si>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</si>
  <si>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</si>
  <si>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</si>
  <si>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</si>
  <si>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</si>
  <si>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</si>
  <si>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</si>
  <si>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</si>
  <si>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</si>
  <si>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</si>
  <si>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</si>
  <si>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</si>
  <si>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</si>
  <si>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</si>
  <si>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</si>
  <si>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</si>
  <si>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 xml:space="preserve">      С.Маляренко</t>
  </si>
  <si>
    <t>Усього за Програмою, у тому числі</t>
  </si>
  <si>
    <t>Власні надхо-дження</t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</si>
  <si>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</si>
  <si>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</si>
  <si>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</si>
  <si>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</si>
  <si>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</si>
  <si>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</si>
  <si>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</si>
  <si>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</si>
  <si>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</si>
  <si>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</si>
  <si>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</si>
  <si>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</si>
  <si>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</si>
  <si>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</si>
  <si>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</si>
  <si>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</si>
  <si>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</si>
  <si>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</si>
  <si>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</si>
  <si>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</si>
  <si>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</si>
  <si>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</si>
  <si>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</si>
  <si>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4.8. Оплата за енерго-носії</t>
  </si>
  <si>
    <t>4.9. Придбання кришок люків</t>
  </si>
  <si>
    <t>4.10. Послуги щодо фі-нансового лізингу на придбання спецтехніки</t>
  </si>
  <si>
    <t>4.11.  Капітальний  ре-монт мереж водопос-тачання та водовідве-дення</t>
  </si>
  <si>
    <t>4.12. Придбання мате-ріалів, обладнання (устаткування) для виконання капітальних ремонтів мереж та споруд водопостачання та водовідведення</t>
  </si>
  <si>
    <t>4.13.  Придбання  спец-техніки  та  спецоблад-нання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</si>
  <si>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</si>
  <si>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</si>
  <si>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r>
      <t>6.1. Заходи, пов</t>
    </r>
    <r>
      <rPr>
        <sz val="12"/>
        <rFont val="Calibri"/>
        <family val="2"/>
        <charset val="204"/>
      </rPr>
      <t>´</t>
    </r>
    <r>
      <rPr>
        <sz val="12"/>
        <rFont val="Times New Roman"/>
        <family val="1"/>
        <charset val="204"/>
      </rPr>
      <t>язані з залученням кредитних ресурсів на впроваджен-ня проектів з енерго-ефективності</t>
    </r>
  </si>
  <si>
    <r>
      <t>6.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</si>
  <si>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</si>
  <si>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Реалізація програм пріоритетних інвестицій для підвищення енергоефективно-сті  громадських будівель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</si>
  <si>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</si>
  <si>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 xml:space="preserve">язані з еко-номічною дія-льністю кому-нального   зак-ладу   "Дитя-чий оздоровчий табір"Перлина Криворіжжя" Криворізької міської ради </t>
    </r>
  </si>
  <si>
    <t xml:space="preserve">Забезпечення умов для оздоровлення дітей та стабільної роботи комунального закладу "Дитячий оздоровчий табір  "Перлина Криворіжжя" Криворізької міської ради </t>
  </si>
  <si>
    <t>6.2. Поповнення статут-ного капіталу на прид-бання  обладнання   і предметів довгостро-кового користування</t>
  </si>
  <si>
    <t>2017-2020</t>
  </si>
  <si>
    <t>4.14. Послуги з обслуговування підвищувальних насосів холодної води</t>
  </si>
  <si>
    <t>1.8. Послуги з приєднан-ня електроустановок до електричних мереж</t>
  </si>
  <si>
    <t>Субвенція з обласного бюджету до місцевих бюджетів на фінансуван-ня пере-можців обласного конкурсу мікропроек-тів з енерго-ефективності та енерго-збереження серед  орга-нів само-організації населення та ОСББ</t>
  </si>
  <si>
    <t>1.7. Фінансування переможців обласного конкурсу мікропроектів з енергоефективності та енергозбереження серед органів самоорганізації населення й ОСББ</t>
  </si>
  <si>
    <t xml:space="preserve">Субвенція з обласного бюджету бюджетам міст, райо-нів та об’єд-наних тери-торіальних громад на виконання доручень виборців депутатами обласної ради </t>
  </si>
  <si>
    <t xml:space="preserve">Субвенція з обласного бюджету бюджетам міст, райо-нів та об’єд-нанням тери-торіальних громад на виконання доручень виборців депутатами обласної ради </t>
  </si>
  <si>
    <t>Додаток 2                                        до рішення міської ради</t>
  </si>
  <si>
    <t xml:space="preserve">1.6. Заходи з виконання доручень виборців депутатами обласної ради </t>
  </si>
  <si>
    <t>Управління благоустрою та житлової політики виконкому Криворізької міської ради - головний розпорядник</t>
  </si>
  <si>
    <t xml:space="preserve">                                         Продовження додатка 2</t>
  </si>
  <si>
    <t xml:space="preserve">                                         Продовження додатка 2 </t>
  </si>
  <si>
    <r>
      <t xml:space="preserve">                                </t>
    </r>
    <r>
      <rPr>
        <i/>
        <sz val="18"/>
        <rFont val="Times New Roman"/>
        <family val="1"/>
        <charset val="204"/>
      </rPr>
      <t xml:space="preserve">  Продовження додатка 2 </t>
    </r>
  </si>
  <si>
    <t>20.12.2017 №2320</t>
  </si>
</sst>
</file>

<file path=xl/styles.xml><?xml version="1.0" encoding="utf-8"?>
<styleSheet xmlns="http://schemas.openxmlformats.org/spreadsheetml/2006/main">
  <fonts count="35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sz val="12"/>
      <name val="Calibri"/>
      <family val="2"/>
      <charset val="204"/>
    </font>
    <font>
      <i/>
      <sz val="18"/>
      <name val="Times New Roman"/>
      <family val="1"/>
      <charset val="204"/>
    </font>
    <font>
      <sz val="18"/>
      <name val="Arial Cyr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96">
    <xf numFmtId="0" fontId="0" fillId="0" borderId="0" xfId="0"/>
    <xf numFmtId="0" fontId="3" fillId="0" borderId="4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2" xfId="0" applyNumberFormat="1" applyFont="1" applyFill="1" applyBorder="1" applyAlignment="1">
      <alignment horizontal="center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3" fontId="3" fillId="0" borderId="2" xfId="1" applyNumberFormat="1" applyFont="1" applyFill="1" applyBorder="1" applyAlignment="1">
      <alignment horizontal="left" vertical="top" wrapText="1"/>
    </xf>
    <xf numFmtId="3" fontId="3" fillId="0" borderId="10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vertical="top" wrapText="1"/>
    </xf>
    <xf numFmtId="0" fontId="18" fillId="0" borderId="0" xfId="0" applyFont="1" applyFill="1"/>
    <xf numFmtId="0" fontId="18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0" fillId="0" borderId="0" xfId="0" applyFill="1"/>
    <xf numFmtId="0" fontId="18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wrapText="1"/>
    </xf>
    <xf numFmtId="0" fontId="0" fillId="0" borderId="0" xfId="0" applyFill="1" applyBorder="1"/>
    <xf numFmtId="0" fontId="24" fillId="0" borderId="1" xfId="0" applyFont="1" applyFill="1" applyBorder="1" applyAlignment="1">
      <alignment horizontal="center" vertical="top" wrapText="1"/>
    </xf>
    <xf numFmtId="0" fontId="25" fillId="0" borderId="1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top" wrapText="1"/>
    </xf>
    <xf numFmtId="16" fontId="3" fillId="0" borderId="4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left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25" fillId="0" borderId="4" xfId="0" applyFont="1" applyFill="1" applyBorder="1" applyAlignment="1">
      <alignment horizontal="center" vertical="top" wrapText="1"/>
    </xf>
    <xf numFmtId="4" fontId="5" fillId="0" borderId="4" xfId="0" applyNumberFormat="1" applyFont="1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vertical="top" wrapText="1"/>
    </xf>
    <xf numFmtId="0" fontId="11" fillId="0" borderId="10" xfId="0" applyFont="1" applyFill="1" applyBorder="1" applyAlignment="1">
      <alignment vertical="top" wrapText="1"/>
    </xf>
    <xf numFmtId="0" fontId="3" fillId="0" borderId="10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vertical="top" wrapText="1"/>
    </xf>
    <xf numFmtId="0" fontId="15" fillId="0" borderId="10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 wrapText="1"/>
    </xf>
    <xf numFmtId="4" fontId="4" fillId="0" borderId="11" xfId="0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4" fontId="5" fillId="0" borderId="7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  <xf numFmtId="0" fontId="0" fillId="0" borderId="2" xfId="0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top" wrapText="1"/>
    </xf>
    <xf numFmtId="0" fontId="0" fillId="0" borderId="11" xfId="0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center" vertical="top" wrapText="1"/>
    </xf>
    <xf numFmtId="0" fontId="0" fillId="0" borderId="10" xfId="0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3" fillId="0" borderId="4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vertical="top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vertical="top" wrapText="1"/>
    </xf>
    <xf numFmtId="0" fontId="3" fillId="0" borderId="9" xfId="0" applyFont="1" applyFill="1" applyBorder="1" applyAlignment="1">
      <alignment horizontal="center" vertical="top" wrapText="1"/>
    </xf>
    <xf numFmtId="4" fontId="0" fillId="0" borderId="0" xfId="0" applyNumberFormat="1" applyFill="1"/>
    <xf numFmtId="0" fontId="25" fillId="0" borderId="7" xfId="0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/>
    </xf>
    <xf numFmtId="2" fontId="4" fillId="0" borderId="2" xfId="0" applyNumberFormat="1" applyFont="1" applyFill="1" applyBorder="1" applyAlignment="1">
      <alignment horizontal="center" vertical="top"/>
    </xf>
    <xf numFmtId="4" fontId="4" fillId="0" borderId="13" xfId="0" applyNumberFormat="1" applyFont="1" applyFill="1" applyBorder="1" applyAlignment="1">
      <alignment horizontal="center" vertical="top"/>
    </xf>
    <xf numFmtId="0" fontId="29" fillId="0" borderId="0" xfId="0" applyFont="1" applyFill="1"/>
    <xf numFmtId="0" fontId="6" fillId="0" borderId="0" xfId="0" applyFont="1" applyFill="1" applyAlignment="1"/>
    <xf numFmtId="0" fontId="20" fillId="0" borderId="0" xfId="0" applyFont="1" applyFill="1" applyAlignment="1"/>
    <xf numFmtId="0" fontId="21" fillId="0" borderId="0" xfId="0" applyFont="1" applyFill="1"/>
    <xf numFmtId="0" fontId="2" fillId="0" borderId="0" xfId="0" applyFont="1" applyFill="1"/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wrapText="1"/>
    </xf>
    <xf numFmtId="0" fontId="25" fillId="0" borderId="2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vertical="top" wrapText="1"/>
    </xf>
    <xf numFmtId="4" fontId="3" fillId="0" borderId="10" xfId="0" applyNumberFormat="1" applyFont="1" applyFill="1" applyBorder="1" applyAlignment="1">
      <alignment horizontal="center" vertical="top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17" xfId="0" applyNumberFormat="1" applyFont="1" applyFill="1" applyBorder="1" applyAlignment="1">
      <alignment horizontal="center" vertical="center" wrapText="1"/>
    </xf>
    <xf numFmtId="4" fontId="4" fillId="0" borderId="1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justify"/>
    </xf>
    <xf numFmtId="0" fontId="31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left" vertical="center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4" fontId="5" fillId="0" borderId="4" xfId="0" applyNumberFormat="1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2" fontId="3" fillId="0" borderId="5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22" fillId="0" borderId="0" xfId="0" applyFont="1" applyFill="1" applyAlignment="1"/>
    <xf numFmtId="0" fontId="23" fillId="0" borderId="0" xfId="0" applyFont="1" applyFill="1" applyAlignment="1"/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justify" vertical="top" wrapText="1"/>
    </xf>
    <xf numFmtId="0" fontId="10" fillId="0" borderId="14" xfId="0" applyFont="1" applyFill="1" applyBorder="1" applyAlignment="1">
      <alignment wrapText="1"/>
    </xf>
    <xf numFmtId="0" fontId="10" fillId="0" borderId="12" xfId="0" applyFont="1" applyFill="1" applyBorder="1" applyAlignment="1">
      <alignment wrapText="1"/>
    </xf>
    <xf numFmtId="0" fontId="10" fillId="0" borderId="16" xfId="0" applyFont="1" applyFill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10" fillId="0" borderId="9" xfId="0" applyFont="1" applyFill="1" applyBorder="1" applyAlignment="1">
      <alignment wrapText="1"/>
    </xf>
    <xf numFmtId="0" fontId="10" fillId="0" borderId="7" xfId="0" applyFont="1" applyFill="1" applyBorder="1" applyAlignment="1">
      <alignment wrapText="1"/>
    </xf>
    <xf numFmtId="0" fontId="10" fillId="0" borderId="10" xfId="0" applyFont="1" applyFill="1" applyBorder="1" applyAlignment="1">
      <alignment wrapText="1"/>
    </xf>
    <xf numFmtId="0" fontId="10" fillId="0" borderId="13" xfId="0" applyFont="1" applyFill="1" applyBorder="1" applyAlignment="1">
      <alignment wrapText="1"/>
    </xf>
    <xf numFmtId="0" fontId="10" fillId="0" borderId="2" xfId="0" applyFont="1" applyFill="1" applyBorder="1" applyAlignment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0" fontId="30" fillId="0" borderId="0" xfId="0" applyFont="1" applyFill="1"/>
    <xf numFmtId="0" fontId="30" fillId="0" borderId="0" xfId="0" applyFont="1" applyFill="1" applyAlignment="1"/>
    <xf numFmtId="0" fontId="9" fillId="0" borderId="15" xfId="0" applyFont="1" applyFill="1" applyBorder="1" applyAlignment="1">
      <alignment vertical="top" wrapText="1"/>
    </xf>
    <xf numFmtId="0" fontId="0" fillId="0" borderId="17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9" fillId="0" borderId="8" xfId="0" applyFont="1" applyFill="1" applyBorder="1" applyAlignment="1">
      <alignment vertical="top" wrapText="1"/>
    </xf>
    <xf numFmtId="0" fontId="0" fillId="0" borderId="12" xfId="0" applyFont="1" applyFill="1" applyBorder="1" applyAlignment="1">
      <alignment vertical="top" wrapText="1"/>
    </xf>
    <xf numFmtId="0" fontId="0" fillId="0" borderId="16" xfId="0" applyFont="1" applyFill="1" applyBorder="1" applyAlignment="1">
      <alignment vertical="top" wrapText="1"/>
    </xf>
    <xf numFmtId="0" fontId="0" fillId="0" borderId="9" xfId="0" applyFont="1" applyFill="1" applyBorder="1" applyAlignment="1">
      <alignment vertical="top" wrapText="1"/>
    </xf>
    <xf numFmtId="0" fontId="0" fillId="0" borderId="7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9" fillId="0" borderId="12" xfId="0" applyFont="1" applyFill="1" applyBorder="1" applyAlignment="1">
      <alignment horizontal="center" vertical="top" wrapText="1"/>
    </xf>
    <xf numFmtId="0" fontId="9" fillId="0" borderId="13" xfId="0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vertical="top" wrapText="1"/>
    </xf>
    <xf numFmtId="0" fontId="0" fillId="0" borderId="10" xfId="0" applyFont="1" applyFill="1" applyBorder="1" applyAlignment="1">
      <alignment wrapText="1"/>
    </xf>
    <xf numFmtId="0" fontId="0" fillId="0" borderId="13" xfId="0" applyFont="1" applyFill="1" applyBorder="1" applyAlignment="1">
      <alignment wrapText="1"/>
    </xf>
    <xf numFmtId="4" fontId="9" fillId="0" borderId="10" xfId="0" applyNumberFormat="1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4" fontId="16" fillId="0" borderId="10" xfId="0" applyNumberFormat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4" fontId="3" fillId="0" borderId="5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10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25" fillId="0" borderId="4" xfId="0" applyFont="1" applyFill="1" applyBorder="1" applyAlignment="1">
      <alignment horizontal="center" vertical="top" wrapText="1"/>
    </xf>
    <xf numFmtId="0" fontId="25" fillId="0" borderId="5" xfId="0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14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33" fillId="0" borderId="0" xfId="0" applyFont="1" applyFill="1" applyAlignment="1">
      <alignment horizontal="left" vertical="center"/>
    </xf>
    <xf numFmtId="0" fontId="34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01"/>
  <sheetViews>
    <sheetView tabSelected="1" view="pageBreakPreview" zoomScaleNormal="82" zoomScaleSheetLayoutView="100" workbookViewId="0">
      <selection activeCell="G2" sqref="G2"/>
    </sheetView>
  </sheetViews>
  <sheetFormatPr defaultRowHeight="12.75"/>
  <cols>
    <col min="1" max="1" width="3.7109375" style="13" customWidth="1"/>
    <col min="2" max="2" width="17.7109375" style="13" customWidth="1"/>
    <col min="3" max="3" width="25.140625" style="13" customWidth="1"/>
    <col min="4" max="4" width="9.85546875" style="13" customWidth="1"/>
    <col min="5" max="5" width="14.42578125" style="13" customWidth="1"/>
    <col min="6" max="6" width="11" style="13" customWidth="1"/>
    <col min="7" max="9" width="14.42578125" style="13" customWidth="1"/>
    <col min="10" max="10" width="14.28515625" style="13" customWidth="1"/>
    <col min="11" max="11" width="18" style="13" customWidth="1"/>
    <col min="12" max="12" width="11.5703125" style="13" hidden="1" customWidth="1"/>
    <col min="13" max="13" width="10.140625" style="13" bestFit="1" customWidth="1"/>
    <col min="14" max="16384" width="9.140625" style="13"/>
  </cols>
  <sheetData>
    <row r="1" spans="1:13" ht="70.5" customHeight="1">
      <c r="A1" s="10"/>
      <c r="B1" s="10"/>
      <c r="C1" s="10"/>
      <c r="D1" s="10"/>
      <c r="E1" s="10"/>
      <c r="F1" s="11" t="s">
        <v>20</v>
      </c>
      <c r="G1" s="12"/>
      <c r="I1" s="103" t="s">
        <v>80</v>
      </c>
      <c r="J1" s="104"/>
      <c r="K1" s="104"/>
      <c r="L1" s="104"/>
      <c r="M1" s="104"/>
    </row>
    <row r="2" spans="1:13" ht="31.5" customHeight="1">
      <c r="A2" s="10"/>
      <c r="B2" s="10"/>
      <c r="C2" s="14"/>
      <c r="D2" s="10"/>
      <c r="E2" s="10"/>
      <c r="F2" s="12"/>
      <c r="G2" s="12"/>
      <c r="H2" s="12"/>
      <c r="I2" s="194" t="s">
        <v>86</v>
      </c>
      <c r="J2" s="195"/>
      <c r="K2" s="12"/>
    </row>
    <row r="3" spans="1:13" ht="51.75" customHeight="1">
      <c r="A3" s="116" t="s">
        <v>34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</row>
    <row r="4" spans="1:13" ht="24.75" hidden="1" customHeight="1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</row>
    <row r="5" spans="1:13" ht="36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3" ht="30.75" customHeight="1">
      <c r="A6" s="117" t="s">
        <v>12</v>
      </c>
      <c r="B6" s="118" t="s">
        <v>0</v>
      </c>
      <c r="C6" s="118" t="s">
        <v>1</v>
      </c>
      <c r="D6" s="118" t="s">
        <v>24</v>
      </c>
      <c r="E6" s="118" t="s">
        <v>2</v>
      </c>
      <c r="F6" s="118" t="s">
        <v>13</v>
      </c>
      <c r="G6" s="118" t="s">
        <v>22</v>
      </c>
      <c r="H6" s="118"/>
      <c r="I6" s="118"/>
      <c r="J6" s="118"/>
      <c r="K6" s="118" t="s">
        <v>23</v>
      </c>
    </row>
    <row r="7" spans="1:13" ht="15" customHeight="1">
      <c r="A7" s="117"/>
      <c r="B7" s="118"/>
      <c r="C7" s="118"/>
      <c r="D7" s="118"/>
      <c r="E7" s="118"/>
      <c r="F7" s="118"/>
      <c r="G7" s="118"/>
      <c r="H7" s="118"/>
      <c r="I7" s="118"/>
      <c r="J7" s="118"/>
      <c r="K7" s="118"/>
    </row>
    <row r="8" spans="1:13" ht="11.25" customHeight="1">
      <c r="A8" s="117"/>
      <c r="B8" s="118"/>
      <c r="C8" s="118"/>
      <c r="D8" s="118"/>
      <c r="E8" s="118"/>
      <c r="F8" s="118"/>
      <c r="G8" s="118" t="s">
        <v>7</v>
      </c>
      <c r="H8" s="115" t="s">
        <v>8</v>
      </c>
      <c r="I8" s="115" t="s">
        <v>9</v>
      </c>
      <c r="J8" s="115" t="s">
        <v>14</v>
      </c>
      <c r="K8" s="118"/>
      <c r="L8" s="16"/>
    </row>
    <row r="9" spans="1:13" ht="7.5" customHeight="1">
      <c r="A9" s="117"/>
      <c r="B9" s="118"/>
      <c r="C9" s="118"/>
      <c r="D9" s="118"/>
      <c r="E9" s="118"/>
      <c r="F9" s="118"/>
      <c r="G9" s="118"/>
      <c r="H9" s="115"/>
      <c r="I9" s="115"/>
      <c r="J9" s="115"/>
      <c r="K9" s="118"/>
    </row>
    <row r="10" spans="1:13" ht="12" customHeight="1">
      <c r="A10" s="17">
        <v>1</v>
      </c>
      <c r="B10" s="17">
        <v>2</v>
      </c>
      <c r="C10" s="17">
        <v>3</v>
      </c>
      <c r="D10" s="17">
        <v>4</v>
      </c>
      <c r="E10" s="17">
        <v>5</v>
      </c>
      <c r="F10" s="17">
        <v>6</v>
      </c>
      <c r="G10" s="17">
        <v>7</v>
      </c>
      <c r="H10" s="18">
        <v>8</v>
      </c>
      <c r="I10" s="18">
        <v>9</v>
      </c>
      <c r="J10" s="18">
        <v>10</v>
      </c>
      <c r="K10" s="17">
        <v>11</v>
      </c>
    </row>
    <row r="11" spans="1:13" ht="7.5" hidden="1" customHeight="1">
      <c r="A11" s="19"/>
      <c r="B11" s="20"/>
      <c r="C11" s="21"/>
      <c r="D11" s="21"/>
      <c r="E11" s="21"/>
      <c r="F11" s="21"/>
      <c r="G11" s="21"/>
      <c r="H11" s="22"/>
      <c r="I11" s="22"/>
      <c r="J11" s="22"/>
      <c r="K11" s="23"/>
    </row>
    <row r="12" spans="1:13" ht="7.5" hidden="1" customHeight="1">
      <c r="A12" s="19"/>
      <c r="B12" s="20"/>
      <c r="C12" s="21"/>
      <c r="D12" s="21"/>
      <c r="E12" s="21"/>
      <c r="F12" s="21"/>
      <c r="G12" s="21"/>
      <c r="H12" s="22"/>
      <c r="I12" s="22"/>
      <c r="J12" s="22"/>
      <c r="K12" s="23"/>
    </row>
    <row r="13" spans="1:13" ht="7.5" hidden="1" customHeight="1">
      <c r="A13" s="19"/>
      <c r="B13" s="20"/>
      <c r="C13" s="21"/>
      <c r="D13" s="21"/>
      <c r="E13" s="21"/>
      <c r="F13" s="21"/>
      <c r="G13" s="21"/>
      <c r="H13" s="22"/>
      <c r="I13" s="22"/>
      <c r="J13" s="22"/>
      <c r="K13" s="23"/>
    </row>
    <row r="14" spans="1:13" ht="7.5" hidden="1" customHeight="1">
      <c r="A14" s="19"/>
      <c r="B14" s="20"/>
      <c r="C14" s="21"/>
      <c r="D14" s="21"/>
      <c r="E14" s="21"/>
      <c r="F14" s="21"/>
      <c r="G14" s="21"/>
      <c r="H14" s="22"/>
      <c r="I14" s="22"/>
      <c r="J14" s="22"/>
      <c r="K14" s="23"/>
    </row>
    <row r="15" spans="1:13" ht="7.5" hidden="1" customHeight="1">
      <c r="A15" s="19"/>
      <c r="B15" s="20"/>
      <c r="C15" s="21"/>
      <c r="D15" s="21"/>
      <c r="E15" s="21"/>
      <c r="F15" s="21"/>
      <c r="G15" s="21"/>
      <c r="H15" s="22"/>
      <c r="I15" s="22"/>
      <c r="J15" s="22"/>
      <c r="K15" s="23"/>
    </row>
    <row r="16" spans="1:13" ht="41.25" customHeight="1">
      <c r="A16" s="24">
        <v>1</v>
      </c>
      <c r="B16" s="168" t="s">
        <v>15</v>
      </c>
      <c r="C16" s="3" t="s">
        <v>35</v>
      </c>
      <c r="D16" s="25" t="s">
        <v>5</v>
      </c>
      <c r="E16" s="121" t="s">
        <v>11</v>
      </c>
      <c r="F16" s="25" t="s">
        <v>3</v>
      </c>
      <c r="G16" s="26">
        <f>20000+8000+10000</f>
        <v>38000</v>
      </c>
      <c r="H16" s="27">
        <v>73000</v>
      </c>
      <c r="I16" s="27">
        <v>100000</v>
      </c>
      <c r="J16" s="27">
        <f>G16+H16+I16</f>
        <v>211000</v>
      </c>
      <c r="K16" s="121" t="s">
        <v>26</v>
      </c>
    </row>
    <row r="17" spans="1:11" ht="42.75" customHeight="1">
      <c r="A17" s="28"/>
      <c r="B17" s="182"/>
      <c r="C17" s="3" t="s">
        <v>36</v>
      </c>
      <c r="D17" s="25" t="s">
        <v>5</v>
      </c>
      <c r="E17" s="128"/>
      <c r="F17" s="25" t="s">
        <v>3</v>
      </c>
      <c r="G17" s="26">
        <v>100</v>
      </c>
      <c r="H17" s="27">
        <v>120</v>
      </c>
      <c r="I17" s="27">
        <v>150</v>
      </c>
      <c r="J17" s="27">
        <f t="shared" ref="J17:J21" si="0">+G17+H17+I17</f>
        <v>370</v>
      </c>
      <c r="K17" s="123"/>
    </row>
    <row r="18" spans="1:11" ht="42.75" customHeight="1">
      <c r="A18" s="29"/>
      <c r="B18" s="182"/>
      <c r="C18" s="111" t="s">
        <v>37</v>
      </c>
      <c r="D18" s="113" t="s">
        <v>5</v>
      </c>
      <c r="E18" s="128"/>
      <c r="F18" s="25" t="s">
        <v>3</v>
      </c>
      <c r="G18" s="26">
        <v>50000</v>
      </c>
      <c r="H18" s="27">
        <v>55000</v>
      </c>
      <c r="I18" s="27">
        <v>60000</v>
      </c>
      <c r="J18" s="27">
        <f t="shared" si="0"/>
        <v>165000</v>
      </c>
      <c r="K18" s="123"/>
    </row>
    <row r="19" spans="1:11" ht="60" customHeight="1">
      <c r="A19" s="29"/>
      <c r="B19" s="182"/>
      <c r="C19" s="112"/>
      <c r="D19" s="114"/>
      <c r="E19" s="128"/>
      <c r="F19" s="25" t="s">
        <v>33</v>
      </c>
      <c r="G19" s="26">
        <v>200</v>
      </c>
      <c r="H19" s="27">
        <v>200</v>
      </c>
      <c r="I19" s="27">
        <v>200</v>
      </c>
      <c r="J19" s="27">
        <f t="shared" si="0"/>
        <v>600</v>
      </c>
      <c r="K19" s="123"/>
    </row>
    <row r="20" spans="1:11" ht="40.5" customHeight="1">
      <c r="A20" s="29"/>
      <c r="B20" s="182"/>
      <c r="C20" s="30" t="s">
        <v>38</v>
      </c>
      <c r="D20" s="24" t="s">
        <v>5</v>
      </c>
      <c r="E20" s="128"/>
      <c r="F20" s="31" t="s">
        <v>3</v>
      </c>
      <c r="G20" s="26">
        <v>780</v>
      </c>
      <c r="H20" s="27">
        <v>1000</v>
      </c>
      <c r="I20" s="27">
        <v>1500</v>
      </c>
      <c r="J20" s="27">
        <f t="shared" si="0"/>
        <v>3280</v>
      </c>
      <c r="K20" s="123"/>
    </row>
    <row r="21" spans="1:11" ht="40.5" customHeight="1">
      <c r="A21" s="29"/>
      <c r="B21" s="182"/>
      <c r="C21" s="32" t="s">
        <v>39</v>
      </c>
      <c r="D21" s="24" t="s">
        <v>5</v>
      </c>
      <c r="E21" s="128"/>
      <c r="F21" s="24" t="s">
        <v>4</v>
      </c>
      <c r="G21" s="33">
        <v>1500</v>
      </c>
      <c r="H21" s="34">
        <v>0</v>
      </c>
      <c r="I21" s="33">
        <v>0</v>
      </c>
      <c r="J21" s="33">
        <f t="shared" si="0"/>
        <v>1500</v>
      </c>
      <c r="K21" s="123"/>
    </row>
    <row r="22" spans="1:11" ht="216" customHeight="1">
      <c r="A22" s="29"/>
      <c r="B22" s="182"/>
      <c r="C22" s="133" t="s">
        <v>81</v>
      </c>
      <c r="D22" s="121" t="s">
        <v>5</v>
      </c>
      <c r="E22" s="128"/>
      <c r="F22" s="35" t="s">
        <v>78</v>
      </c>
      <c r="G22" s="26">
        <v>2000</v>
      </c>
      <c r="H22" s="34">
        <v>2000</v>
      </c>
      <c r="I22" s="33">
        <v>2000</v>
      </c>
      <c r="J22" s="27">
        <f>+G22+H22+I22</f>
        <v>6000</v>
      </c>
      <c r="K22" s="123"/>
    </row>
    <row r="23" spans="1:11" ht="43.5" customHeight="1">
      <c r="A23" s="125"/>
      <c r="B23" s="182"/>
      <c r="C23" s="124"/>
      <c r="D23" s="128"/>
      <c r="E23" s="129"/>
      <c r="F23" s="24" t="s">
        <v>4</v>
      </c>
      <c r="G23" s="36">
        <v>2000</v>
      </c>
      <c r="H23" s="37">
        <v>2000</v>
      </c>
      <c r="I23" s="37">
        <v>2000</v>
      </c>
      <c r="J23" s="36">
        <f>G23+H23+I23</f>
        <v>6000</v>
      </c>
      <c r="K23" s="123"/>
    </row>
    <row r="24" spans="1:11" ht="37.5" customHeight="1">
      <c r="A24" s="125"/>
      <c r="B24" s="182"/>
      <c r="C24" s="133" t="s">
        <v>77</v>
      </c>
      <c r="D24" s="121" t="s">
        <v>5</v>
      </c>
      <c r="E24" s="121" t="s">
        <v>82</v>
      </c>
      <c r="F24" s="185" t="s">
        <v>76</v>
      </c>
      <c r="G24" s="127">
        <v>50</v>
      </c>
      <c r="H24" s="130">
        <v>200</v>
      </c>
      <c r="I24" s="130">
        <v>200</v>
      </c>
      <c r="J24" s="127">
        <v>450</v>
      </c>
      <c r="K24" s="123"/>
    </row>
    <row r="25" spans="1:11" ht="37.5" customHeight="1">
      <c r="A25" s="125"/>
      <c r="B25" s="182"/>
      <c r="C25" s="125"/>
      <c r="D25" s="123"/>
      <c r="E25" s="123"/>
      <c r="F25" s="186"/>
      <c r="G25" s="128"/>
      <c r="H25" s="131">
        <v>0</v>
      </c>
      <c r="I25" s="131">
        <v>0</v>
      </c>
      <c r="J25" s="128"/>
      <c r="K25" s="123"/>
    </row>
    <row r="26" spans="1:11" ht="185.25" customHeight="1">
      <c r="A26" s="125"/>
      <c r="B26" s="182"/>
      <c r="C26" s="134"/>
      <c r="D26" s="122"/>
      <c r="E26" s="122"/>
      <c r="F26" s="187"/>
      <c r="G26" s="129"/>
      <c r="H26" s="132">
        <v>0</v>
      </c>
      <c r="I26" s="132">
        <v>0</v>
      </c>
      <c r="J26" s="129"/>
      <c r="K26" s="123"/>
    </row>
    <row r="27" spans="1:11" ht="133.5" customHeight="1">
      <c r="A27" s="124"/>
      <c r="B27" s="183"/>
      <c r="C27" s="181" t="s">
        <v>75</v>
      </c>
      <c r="D27" s="121" t="s">
        <v>5</v>
      </c>
      <c r="E27" s="121" t="s">
        <v>11</v>
      </c>
      <c r="F27" s="113" t="s">
        <v>4</v>
      </c>
      <c r="G27" s="119">
        <v>120</v>
      </c>
      <c r="H27" s="37">
        <v>0</v>
      </c>
      <c r="I27" s="37">
        <v>0</v>
      </c>
      <c r="J27" s="119">
        <v>120</v>
      </c>
      <c r="K27" s="123"/>
    </row>
    <row r="28" spans="1:11" ht="64.5" hidden="1" customHeight="1">
      <c r="A28" s="124"/>
      <c r="B28" s="183"/>
      <c r="C28" s="181"/>
      <c r="D28" s="123"/>
      <c r="E28" s="123"/>
      <c r="F28" s="120"/>
      <c r="G28" s="120"/>
      <c r="H28" s="37">
        <v>0</v>
      </c>
      <c r="I28" s="37">
        <v>0</v>
      </c>
      <c r="J28" s="120"/>
      <c r="K28" s="123"/>
    </row>
    <row r="29" spans="1:11" ht="7.5" hidden="1" customHeight="1">
      <c r="A29" s="126"/>
      <c r="B29" s="184"/>
      <c r="C29" s="181"/>
      <c r="D29" s="122"/>
      <c r="E29" s="122"/>
      <c r="F29" s="120"/>
      <c r="G29" s="120"/>
      <c r="H29" s="37">
        <v>0</v>
      </c>
      <c r="I29" s="37">
        <v>0</v>
      </c>
      <c r="J29" s="120"/>
      <c r="K29" s="123"/>
    </row>
    <row r="30" spans="1:11" ht="38.25" customHeight="1">
      <c r="A30" s="188" t="s">
        <v>14</v>
      </c>
      <c r="B30" s="189"/>
      <c r="C30" s="189"/>
      <c r="D30" s="189"/>
      <c r="E30" s="161"/>
      <c r="F30" s="25" t="s">
        <v>3</v>
      </c>
      <c r="G30" s="38">
        <f>G16+G17+G18+G20+G21+G23+G27</f>
        <v>92500</v>
      </c>
      <c r="H30" s="38">
        <f>H16+H17+H18+H20+H21+H23+H27</f>
        <v>131120</v>
      </c>
      <c r="I30" s="38">
        <f>I16+I17+I18+I20+I21+I23+I27</f>
        <v>163650</v>
      </c>
      <c r="J30" s="38">
        <f>J16+J17+J18+J20+J21+J23+J27</f>
        <v>387270</v>
      </c>
      <c r="K30" s="123"/>
    </row>
    <row r="31" spans="1:11" ht="60.75" customHeight="1">
      <c r="A31" s="190"/>
      <c r="B31" s="191"/>
      <c r="C31" s="191"/>
      <c r="D31" s="191"/>
      <c r="E31" s="162"/>
      <c r="F31" s="39" t="s">
        <v>33</v>
      </c>
      <c r="G31" s="38">
        <f>G19</f>
        <v>200</v>
      </c>
      <c r="H31" s="38">
        <f>H19</f>
        <v>200</v>
      </c>
      <c r="I31" s="38">
        <f>I19</f>
        <v>200</v>
      </c>
      <c r="J31" s="38">
        <f>J19</f>
        <v>600</v>
      </c>
      <c r="K31" s="122"/>
    </row>
    <row r="32" spans="1:11" ht="21.75" customHeight="1">
      <c r="A32" s="40"/>
      <c r="B32" s="41"/>
      <c r="C32" s="8"/>
      <c r="D32" s="42"/>
      <c r="E32" s="43"/>
      <c r="F32" s="44">
        <v>2</v>
      </c>
      <c r="G32" s="178" t="s">
        <v>83</v>
      </c>
      <c r="H32" s="178"/>
      <c r="I32" s="178"/>
      <c r="J32" s="178"/>
      <c r="K32" s="178"/>
    </row>
    <row r="33" spans="1:18" ht="12" customHeight="1">
      <c r="A33" s="45">
        <v>1</v>
      </c>
      <c r="B33" s="45">
        <v>2</v>
      </c>
      <c r="C33" s="45">
        <v>3</v>
      </c>
      <c r="D33" s="45">
        <v>4</v>
      </c>
      <c r="E33" s="45">
        <v>5</v>
      </c>
      <c r="F33" s="45">
        <v>6</v>
      </c>
      <c r="G33" s="45">
        <v>7</v>
      </c>
      <c r="H33" s="46">
        <v>8</v>
      </c>
      <c r="I33" s="46">
        <v>9</v>
      </c>
      <c r="J33" s="46">
        <v>10</v>
      </c>
      <c r="K33" s="45">
        <v>11</v>
      </c>
    </row>
    <row r="34" spans="1:18" ht="207.75" customHeight="1">
      <c r="A34" s="188"/>
      <c r="B34" s="189"/>
      <c r="C34" s="189"/>
      <c r="D34" s="189"/>
      <c r="E34" s="161"/>
      <c r="F34" s="18" t="s">
        <v>79</v>
      </c>
      <c r="G34" s="47">
        <f>G22</f>
        <v>2000</v>
      </c>
      <c r="H34" s="48">
        <v>2000</v>
      </c>
      <c r="I34" s="48">
        <v>2000</v>
      </c>
      <c r="J34" s="38">
        <f>J22</f>
        <v>6000</v>
      </c>
      <c r="K34" s="121"/>
    </row>
    <row r="35" spans="1:18" ht="265.5" customHeight="1">
      <c r="A35" s="190"/>
      <c r="B35" s="191"/>
      <c r="C35" s="191"/>
      <c r="D35" s="191"/>
      <c r="E35" s="162"/>
      <c r="F35" s="18" t="s">
        <v>76</v>
      </c>
      <c r="G35" s="47">
        <f>G24</f>
        <v>50</v>
      </c>
      <c r="H35" s="48">
        <f>H24</f>
        <v>200</v>
      </c>
      <c r="I35" s="48">
        <f>I24</f>
        <v>200</v>
      </c>
      <c r="J35" s="38">
        <v>450</v>
      </c>
      <c r="K35" s="123"/>
    </row>
    <row r="36" spans="1:18" ht="116.25" customHeight="1">
      <c r="A36" s="121">
        <v>2</v>
      </c>
      <c r="B36" s="173" t="s">
        <v>6</v>
      </c>
      <c r="C36" s="6" t="s">
        <v>40</v>
      </c>
      <c r="D36" s="25" t="s">
        <v>5</v>
      </c>
      <c r="E36" s="133" t="s">
        <v>11</v>
      </c>
      <c r="F36" s="49" t="s">
        <v>3</v>
      </c>
      <c r="G36" s="4">
        <v>15</v>
      </c>
      <c r="H36" s="50">
        <v>15</v>
      </c>
      <c r="I36" s="51">
        <v>15</v>
      </c>
      <c r="J36" s="51">
        <v>45</v>
      </c>
      <c r="K36" s="123"/>
      <c r="R36" s="13" t="s">
        <v>21</v>
      </c>
    </row>
    <row r="37" spans="1:18" ht="63.75" customHeight="1">
      <c r="A37" s="123"/>
      <c r="B37" s="174"/>
      <c r="C37" s="5" t="s">
        <v>41</v>
      </c>
      <c r="D37" s="25" t="s">
        <v>5</v>
      </c>
      <c r="E37" s="124"/>
      <c r="F37" s="49" t="s">
        <v>3</v>
      </c>
      <c r="G37" s="26">
        <v>725</v>
      </c>
      <c r="H37" s="27">
        <v>725</v>
      </c>
      <c r="I37" s="27">
        <v>725</v>
      </c>
      <c r="J37" s="27">
        <v>2175</v>
      </c>
      <c r="K37" s="123"/>
    </row>
    <row r="38" spans="1:18" ht="63.75" customHeight="1">
      <c r="A38" s="123"/>
      <c r="B38" s="174"/>
      <c r="C38" s="5" t="s">
        <v>42</v>
      </c>
      <c r="D38" s="25" t="s">
        <v>5</v>
      </c>
      <c r="E38" s="124"/>
      <c r="F38" s="49" t="s">
        <v>3</v>
      </c>
      <c r="G38" s="26">
        <v>1300</v>
      </c>
      <c r="H38" s="27">
        <v>3000</v>
      </c>
      <c r="I38" s="27">
        <v>3000</v>
      </c>
      <c r="J38" s="27">
        <f t="shared" ref="J38:J44" si="1">+G38+H38+I38</f>
        <v>7300</v>
      </c>
      <c r="K38" s="122"/>
    </row>
    <row r="39" spans="1:18" ht="48" customHeight="1">
      <c r="A39" s="124"/>
      <c r="B39" s="174"/>
      <c r="C39" s="7" t="s">
        <v>43</v>
      </c>
      <c r="D39" s="31" t="s">
        <v>5</v>
      </c>
      <c r="E39" s="124"/>
      <c r="F39" s="31" t="s">
        <v>3</v>
      </c>
      <c r="G39" s="4">
        <v>1000</v>
      </c>
      <c r="H39" s="51">
        <v>750</v>
      </c>
      <c r="I39" s="51">
        <v>500</v>
      </c>
      <c r="J39" s="51">
        <f t="shared" si="1"/>
        <v>2250</v>
      </c>
      <c r="K39" s="52"/>
    </row>
    <row r="40" spans="1:18" ht="48" customHeight="1">
      <c r="A40" s="124"/>
      <c r="B40" s="174"/>
      <c r="C40" s="192" t="s">
        <v>44</v>
      </c>
      <c r="D40" s="121" t="s">
        <v>5</v>
      </c>
      <c r="E40" s="124"/>
      <c r="F40" s="39" t="s">
        <v>33</v>
      </c>
      <c r="G40" s="26">
        <v>500</v>
      </c>
      <c r="H40" s="27">
        <v>600</v>
      </c>
      <c r="I40" s="27">
        <v>700</v>
      </c>
      <c r="J40" s="27">
        <f t="shared" si="1"/>
        <v>1800</v>
      </c>
      <c r="K40" s="53"/>
    </row>
    <row r="41" spans="1:18" ht="31.5" customHeight="1">
      <c r="A41" s="54"/>
      <c r="B41" s="174"/>
      <c r="C41" s="193"/>
      <c r="D41" s="122"/>
      <c r="E41" s="124"/>
      <c r="F41" s="31" t="s">
        <v>3</v>
      </c>
      <c r="G41" s="26">
        <f>547.35+94.47</f>
        <v>641.82000000000005</v>
      </c>
      <c r="H41" s="27">
        <v>0</v>
      </c>
      <c r="I41" s="27">
        <v>0</v>
      </c>
      <c r="J41" s="27">
        <f t="shared" si="1"/>
        <v>641.82000000000005</v>
      </c>
      <c r="K41" s="53"/>
    </row>
    <row r="42" spans="1:18" ht="48" customHeight="1">
      <c r="A42" s="54"/>
      <c r="B42" s="174"/>
      <c r="C42" s="6" t="s">
        <v>45</v>
      </c>
      <c r="D42" s="25" t="s">
        <v>5</v>
      </c>
      <c r="E42" s="124"/>
      <c r="F42" s="31" t="s">
        <v>3</v>
      </c>
      <c r="G42" s="27">
        <v>40</v>
      </c>
      <c r="H42" s="27">
        <v>40</v>
      </c>
      <c r="I42" s="27">
        <v>40</v>
      </c>
      <c r="J42" s="27">
        <f t="shared" si="1"/>
        <v>120</v>
      </c>
      <c r="K42" s="53"/>
    </row>
    <row r="43" spans="1:18" ht="112.5" customHeight="1">
      <c r="A43" s="54"/>
      <c r="B43" s="174"/>
      <c r="C43" s="6" t="s">
        <v>46</v>
      </c>
      <c r="D43" s="25" t="s">
        <v>5</v>
      </c>
      <c r="E43" s="124"/>
      <c r="F43" s="25" t="s">
        <v>3</v>
      </c>
      <c r="G43" s="27">
        <v>190</v>
      </c>
      <c r="H43" s="27">
        <v>190</v>
      </c>
      <c r="I43" s="27">
        <v>190</v>
      </c>
      <c r="J43" s="27">
        <f t="shared" si="1"/>
        <v>570</v>
      </c>
      <c r="K43" s="53"/>
    </row>
    <row r="44" spans="1:18" ht="66.75" customHeight="1">
      <c r="A44" s="52"/>
      <c r="B44" s="175"/>
      <c r="C44" s="1" t="s">
        <v>47</v>
      </c>
      <c r="D44" s="24" t="s">
        <v>5</v>
      </c>
      <c r="E44" s="126"/>
      <c r="F44" s="24" t="s">
        <v>3</v>
      </c>
      <c r="G44" s="36">
        <v>10</v>
      </c>
      <c r="H44" s="33">
        <v>10</v>
      </c>
      <c r="I44" s="33">
        <v>10</v>
      </c>
      <c r="J44" s="33">
        <f t="shared" si="1"/>
        <v>30</v>
      </c>
      <c r="K44" s="53"/>
    </row>
    <row r="45" spans="1:18" ht="33.75" customHeight="1">
      <c r="A45" s="105" t="s">
        <v>14</v>
      </c>
      <c r="B45" s="106"/>
      <c r="C45" s="106"/>
      <c r="D45" s="106"/>
      <c r="E45" s="107"/>
      <c r="F45" s="55" t="s">
        <v>3</v>
      </c>
      <c r="G45" s="56">
        <f>G44+G43+G42+G39+G38+G37+G36+G41</f>
        <v>3921.82</v>
      </c>
      <c r="H45" s="56">
        <f>H44+H43+H42+H39+H38+H37+H36+H41</f>
        <v>4730</v>
      </c>
      <c r="I45" s="56">
        <f>I44+I43+I42+I39+I38+I37+I36+I41</f>
        <v>4480</v>
      </c>
      <c r="J45" s="56">
        <f>J44+J43+J42+J39+J38+J37+J36+J41</f>
        <v>13131.82</v>
      </c>
      <c r="K45" s="57"/>
    </row>
    <row r="46" spans="1:18" ht="50.25" customHeight="1">
      <c r="A46" s="108"/>
      <c r="B46" s="109"/>
      <c r="C46" s="109"/>
      <c r="D46" s="109"/>
      <c r="E46" s="110"/>
      <c r="F46" s="58" t="s">
        <v>33</v>
      </c>
      <c r="G46" s="59">
        <f>G40</f>
        <v>500</v>
      </c>
      <c r="H46" s="59">
        <f>H40</f>
        <v>600</v>
      </c>
      <c r="I46" s="59">
        <f>I40</f>
        <v>700</v>
      </c>
      <c r="J46" s="59">
        <f>G46+H46+I46</f>
        <v>1800</v>
      </c>
      <c r="K46" s="57"/>
    </row>
    <row r="47" spans="1:18" ht="83.25" customHeight="1">
      <c r="A47" s="24">
        <v>3</v>
      </c>
      <c r="B47" s="168" t="s">
        <v>16</v>
      </c>
      <c r="C47" s="9" t="s">
        <v>48</v>
      </c>
      <c r="D47" s="25" t="s">
        <v>5</v>
      </c>
      <c r="E47" s="121" t="s">
        <v>11</v>
      </c>
      <c r="F47" s="25" t="s">
        <v>3</v>
      </c>
      <c r="G47" s="26">
        <v>190</v>
      </c>
      <c r="H47" s="27">
        <v>0</v>
      </c>
      <c r="I47" s="27">
        <v>0</v>
      </c>
      <c r="J47" s="27">
        <f>G47+H47+I47</f>
        <v>190</v>
      </c>
      <c r="K47" s="53"/>
    </row>
    <row r="48" spans="1:18" ht="39" customHeight="1">
      <c r="A48" s="52"/>
      <c r="B48" s="169"/>
      <c r="C48" s="9" t="s">
        <v>49</v>
      </c>
      <c r="D48" s="31" t="s">
        <v>5</v>
      </c>
      <c r="E48" s="148"/>
      <c r="F48" s="25" t="s">
        <v>3</v>
      </c>
      <c r="G48" s="26">
        <v>190</v>
      </c>
      <c r="H48" s="27">
        <v>300</v>
      </c>
      <c r="I48" s="27">
        <v>500</v>
      </c>
      <c r="J48" s="27">
        <f>G48+H48+I48</f>
        <v>990</v>
      </c>
      <c r="K48" s="53"/>
    </row>
    <row r="49" spans="1:11" ht="30" customHeight="1">
      <c r="A49" s="40"/>
      <c r="B49" s="41"/>
      <c r="C49" s="8"/>
      <c r="D49" s="42"/>
      <c r="E49" s="43"/>
      <c r="F49" s="44">
        <v>3</v>
      </c>
      <c r="G49" s="178" t="s">
        <v>84</v>
      </c>
      <c r="H49" s="178"/>
      <c r="I49" s="178"/>
      <c r="J49" s="178"/>
      <c r="K49" s="178"/>
    </row>
    <row r="50" spans="1:11" ht="12" customHeight="1">
      <c r="A50" s="45">
        <v>1</v>
      </c>
      <c r="B50" s="45">
        <v>2</v>
      </c>
      <c r="C50" s="45">
        <v>3</v>
      </c>
      <c r="D50" s="45">
        <v>4</v>
      </c>
      <c r="E50" s="45">
        <v>5</v>
      </c>
      <c r="F50" s="45">
        <v>6</v>
      </c>
      <c r="G50" s="45">
        <v>7</v>
      </c>
      <c r="H50" s="46">
        <v>8</v>
      </c>
      <c r="I50" s="46">
        <v>9</v>
      </c>
      <c r="J50" s="46">
        <v>10</v>
      </c>
      <c r="K50" s="45">
        <v>11</v>
      </c>
    </row>
    <row r="51" spans="1:11" ht="34.5" customHeight="1">
      <c r="A51" s="170" t="s">
        <v>14</v>
      </c>
      <c r="B51" s="171"/>
      <c r="C51" s="171"/>
      <c r="D51" s="171"/>
      <c r="E51" s="172"/>
      <c r="F51" s="60" t="s">
        <v>4</v>
      </c>
      <c r="G51" s="56">
        <f>G47+G48</f>
        <v>380</v>
      </c>
      <c r="H51" s="56">
        <f t="shared" ref="H51" si="2">H47+H48</f>
        <v>300</v>
      </c>
      <c r="I51" s="56">
        <f t="shared" ref="I51" si="3">I47+I48</f>
        <v>500</v>
      </c>
      <c r="J51" s="56">
        <f>G51+H51+I51</f>
        <v>1180</v>
      </c>
      <c r="K51" s="57"/>
    </row>
    <row r="52" spans="1:11" ht="0.75" hidden="1" customHeight="1" thickBot="1">
      <c r="A52" s="61"/>
      <c r="B52" s="62"/>
      <c r="C52" s="2"/>
      <c r="D52" s="63"/>
      <c r="E52" s="63"/>
      <c r="F52" s="63"/>
      <c r="G52" s="64"/>
      <c r="H52" s="64"/>
      <c r="I52" s="64"/>
      <c r="J52" s="64"/>
      <c r="K52" s="64"/>
    </row>
    <row r="53" spans="1:11" ht="27.75" hidden="1" customHeight="1" thickBot="1">
      <c r="A53" s="61"/>
      <c r="B53" s="62"/>
      <c r="C53" s="2"/>
      <c r="D53" s="63"/>
      <c r="E53" s="63"/>
      <c r="F53" s="63"/>
      <c r="G53" s="64"/>
      <c r="H53" s="64"/>
      <c r="I53" s="64"/>
      <c r="J53" s="64"/>
      <c r="K53" s="64"/>
    </row>
    <row r="54" spans="1:11" ht="27.75" hidden="1" customHeight="1" thickBot="1">
      <c r="A54" s="61"/>
      <c r="B54" s="62"/>
      <c r="C54" s="2"/>
      <c r="D54" s="63"/>
      <c r="E54" s="63"/>
      <c r="F54" s="63"/>
      <c r="G54" s="64"/>
      <c r="H54" s="64"/>
      <c r="I54" s="64"/>
      <c r="J54" s="64"/>
      <c r="K54" s="64"/>
    </row>
    <row r="55" spans="1:11" ht="27.75" hidden="1" customHeight="1" thickBot="1">
      <c r="A55" s="61"/>
      <c r="B55" s="62"/>
      <c r="C55" s="2"/>
      <c r="D55" s="63"/>
      <c r="E55" s="63"/>
      <c r="F55" s="63"/>
      <c r="G55" s="64"/>
      <c r="H55" s="64"/>
      <c r="I55" s="64"/>
      <c r="J55" s="64"/>
      <c r="K55" s="64"/>
    </row>
    <row r="56" spans="1:11" ht="27.75" hidden="1" customHeight="1" thickBot="1">
      <c r="A56" s="61"/>
      <c r="B56" s="62"/>
      <c r="C56" s="2"/>
      <c r="D56" s="63"/>
      <c r="E56" s="63"/>
      <c r="F56" s="63"/>
      <c r="G56" s="64"/>
      <c r="H56" s="64"/>
      <c r="I56" s="64"/>
      <c r="J56" s="64"/>
      <c r="K56" s="64"/>
    </row>
    <row r="57" spans="1:11" ht="27.75" hidden="1" customHeight="1" thickBot="1">
      <c r="A57" s="61"/>
      <c r="B57" s="62"/>
      <c r="C57" s="2"/>
      <c r="D57" s="63"/>
      <c r="E57" s="63"/>
      <c r="F57" s="63"/>
      <c r="G57" s="64"/>
      <c r="H57" s="64"/>
      <c r="I57" s="64"/>
      <c r="J57" s="64"/>
      <c r="K57" s="64"/>
    </row>
    <row r="58" spans="1:11" ht="27.75" hidden="1" customHeight="1" thickBot="1">
      <c r="A58" s="61"/>
      <c r="B58" s="62"/>
      <c r="C58" s="2"/>
      <c r="D58" s="63"/>
      <c r="E58" s="63"/>
      <c r="F58" s="63"/>
      <c r="G58" s="64"/>
      <c r="H58" s="64"/>
      <c r="I58" s="64"/>
      <c r="J58" s="64"/>
      <c r="K58" s="64"/>
    </row>
    <row r="59" spans="1:11" ht="27.75" hidden="1" customHeight="1" thickBot="1">
      <c r="A59" s="61"/>
      <c r="B59" s="62"/>
      <c r="C59" s="2"/>
      <c r="D59" s="63"/>
      <c r="E59" s="63"/>
      <c r="F59" s="63"/>
      <c r="G59" s="64"/>
      <c r="H59" s="64"/>
      <c r="I59" s="64"/>
      <c r="J59" s="64"/>
      <c r="K59" s="64"/>
    </row>
    <row r="60" spans="1:11" ht="27.75" hidden="1" customHeight="1" thickBot="1">
      <c r="A60" s="61"/>
      <c r="B60" s="62"/>
      <c r="C60" s="2"/>
      <c r="D60" s="63"/>
      <c r="E60" s="63"/>
      <c r="F60" s="63"/>
      <c r="G60" s="64"/>
      <c r="H60" s="64"/>
      <c r="I60" s="64"/>
      <c r="J60" s="64"/>
      <c r="K60" s="64"/>
    </row>
    <row r="61" spans="1:11" ht="27.75" hidden="1" customHeight="1" thickBot="1">
      <c r="A61" s="61"/>
      <c r="B61" s="62"/>
      <c r="C61" s="2"/>
      <c r="D61" s="63"/>
      <c r="E61" s="63"/>
      <c r="F61" s="63"/>
      <c r="G61" s="64"/>
      <c r="H61" s="64"/>
      <c r="I61" s="64"/>
      <c r="J61" s="64"/>
      <c r="K61" s="64"/>
    </row>
    <row r="62" spans="1:11" ht="27.75" hidden="1" customHeight="1" thickBot="1">
      <c r="A62" s="61"/>
      <c r="B62" s="62"/>
      <c r="C62" s="2"/>
      <c r="D62" s="63"/>
      <c r="E62" s="63"/>
      <c r="F62" s="63"/>
      <c r="G62" s="64"/>
      <c r="H62" s="64"/>
      <c r="I62" s="64"/>
      <c r="J62" s="64"/>
      <c r="K62" s="64"/>
    </row>
    <row r="63" spans="1:11" ht="27.75" hidden="1" customHeight="1" thickBot="1">
      <c r="A63" s="61"/>
      <c r="B63" s="62"/>
      <c r="C63" s="2"/>
      <c r="D63" s="63"/>
      <c r="E63" s="63"/>
      <c r="F63" s="63"/>
      <c r="G63" s="65"/>
      <c r="H63" s="65"/>
      <c r="I63" s="65"/>
      <c r="J63" s="65"/>
      <c r="K63" s="65"/>
    </row>
    <row r="64" spans="1:11" ht="36.75" customHeight="1">
      <c r="A64" s="121">
        <v>4</v>
      </c>
      <c r="B64" s="173" t="s">
        <v>17</v>
      </c>
      <c r="C64" s="66" t="s">
        <v>50</v>
      </c>
      <c r="D64" s="24" t="s">
        <v>5</v>
      </c>
      <c r="E64" s="121" t="s">
        <v>19</v>
      </c>
      <c r="F64" s="25" t="s">
        <v>4</v>
      </c>
      <c r="G64" s="27">
        <v>120000</v>
      </c>
      <c r="H64" s="27">
        <v>80000</v>
      </c>
      <c r="I64" s="27">
        <v>40000</v>
      </c>
      <c r="J64" s="27">
        <f t="shared" ref="J64:J81" si="4">G64+H64+I64</f>
        <v>240000</v>
      </c>
      <c r="K64" s="149" t="s">
        <v>25</v>
      </c>
    </row>
    <row r="65" spans="1:11" ht="37.5" customHeight="1">
      <c r="A65" s="123"/>
      <c r="B65" s="174"/>
      <c r="C65" s="67" t="s">
        <v>51</v>
      </c>
      <c r="D65" s="25" t="s">
        <v>5</v>
      </c>
      <c r="E65" s="179"/>
      <c r="F65" s="25" t="s">
        <v>4</v>
      </c>
      <c r="G65" s="27">
        <v>5000</v>
      </c>
      <c r="H65" s="27">
        <v>5000</v>
      </c>
      <c r="I65" s="26">
        <v>5000</v>
      </c>
      <c r="J65" s="26">
        <f t="shared" si="4"/>
        <v>15000</v>
      </c>
      <c r="K65" s="128"/>
    </row>
    <row r="66" spans="1:11" ht="66" customHeight="1">
      <c r="A66" s="123"/>
      <c r="B66" s="174"/>
      <c r="C66" s="68" t="s">
        <v>52</v>
      </c>
      <c r="D66" s="31" t="s">
        <v>5</v>
      </c>
      <c r="E66" s="179"/>
      <c r="F66" s="25" t="s">
        <v>4</v>
      </c>
      <c r="G66" s="4">
        <v>5000</v>
      </c>
      <c r="H66" s="4">
        <v>6000</v>
      </c>
      <c r="I66" s="4">
        <v>5000</v>
      </c>
      <c r="J66" s="4">
        <f t="shared" si="4"/>
        <v>16000</v>
      </c>
      <c r="K66" s="128"/>
    </row>
    <row r="67" spans="1:11" ht="36.75" customHeight="1">
      <c r="A67" s="123"/>
      <c r="B67" s="174"/>
      <c r="C67" s="69" t="s">
        <v>53</v>
      </c>
      <c r="D67" s="24" t="s">
        <v>5</v>
      </c>
      <c r="E67" s="179"/>
      <c r="F67" s="25" t="s">
        <v>4</v>
      </c>
      <c r="G67" s="4">
        <v>1500</v>
      </c>
      <c r="H67" s="51">
        <v>0</v>
      </c>
      <c r="I67" s="51">
        <v>0</v>
      </c>
      <c r="J67" s="51">
        <f t="shared" si="4"/>
        <v>1500</v>
      </c>
      <c r="K67" s="128"/>
    </row>
    <row r="68" spans="1:11" ht="48.75" customHeight="1">
      <c r="A68" s="123"/>
      <c r="B68" s="174"/>
      <c r="C68" s="3" t="s">
        <v>54</v>
      </c>
      <c r="D68" s="25" t="s">
        <v>5</v>
      </c>
      <c r="E68" s="179"/>
      <c r="F68" s="25" t="s">
        <v>4</v>
      </c>
      <c r="G68" s="4">
        <v>1500</v>
      </c>
      <c r="H68" s="51">
        <v>0</v>
      </c>
      <c r="I68" s="51">
        <v>0</v>
      </c>
      <c r="J68" s="51">
        <f t="shared" si="4"/>
        <v>1500</v>
      </c>
      <c r="K68" s="128"/>
    </row>
    <row r="69" spans="1:11" ht="82.5" customHeight="1">
      <c r="A69" s="123"/>
      <c r="B69" s="174"/>
      <c r="C69" s="66" t="s">
        <v>55</v>
      </c>
      <c r="D69" s="25" t="s">
        <v>5</v>
      </c>
      <c r="E69" s="179"/>
      <c r="F69" s="25" t="s">
        <v>4</v>
      </c>
      <c r="G69" s="4">
        <v>1420</v>
      </c>
      <c r="H69" s="51">
        <v>0</v>
      </c>
      <c r="I69" s="51">
        <v>0</v>
      </c>
      <c r="J69" s="51">
        <f t="shared" si="4"/>
        <v>1420</v>
      </c>
      <c r="K69" s="128"/>
    </row>
    <row r="70" spans="1:11" ht="70.5" customHeight="1">
      <c r="A70" s="123"/>
      <c r="B70" s="174"/>
      <c r="C70" s="66" t="s">
        <v>56</v>
      </c>
      <c r="D70" s="25" t="s">
        <v>5</v>
      </c>
      <c r="E70" s="179"/>
      <c r="F70" s="25" t="s">
        <v>4</v>
      </c>
      <c r="G70" s="4">
        <v>2450</v>
      </c>
      <c r="H70" s="51">
        <v>0</v>
      </c>
      <c r="I70" s="51">
        <v>0</v>
      </c>
      <c r="J70" s="51">
        <f t="shared" si="4"/>
        <v>2450</v>
      </c>
      <c r="K70" s="129"/>
    </row>
    <row r="71" spans="1:11" ht="39" customHeight="1">
      <c r="A71" s="123"/>
      <c r="B71" s="174"/>
      <c r="C71" s="66" t="s">
        <v>57</v>
      </c>
      <c r="D71" s="55" t="s">
        <v>5</v>
      </c>
      <c r="E71" s="121" t="s">
        <v>18</v>
      </c>
      <c r="F71" s="70" t="s">
        <v>3</v>
      </c>
      <c r="G71" s="26">
        <v>30000</v>
      </c>
      <c r="H71" s="27">
        <v>30000</v>
      </c>
      <c r="I71" s="27">
        <v>30000</v>
      </c>
      <c r="J71" s="27">
        <f t="shared" si="4"/>
        <v>90000</v>
      </c>
      <c r="K71" s="149" t="s">
        <v>27</v>
      </c>
    </row>
    <row r="72" spans="1:11" ht="36" customHeight="1">
      <c r="A72" s="123"/>
      <c r="B72" s="174"/>
      <c r="C72" s="66" t="s">
        <v>58</v>
      </c>
      <c r="D72" s="55" t="s">
        <v>5</v>
      </c>
      <c r="E72" s="123"/>
      <c r="F72" s="70" t="s">
        <v>3</v>
      </c>
      <c r="G72" s="36">
        <v>2000</v>
      </c>
      <c r="H72" s="33">
        <v>2000</v>
      </c>
      <c r="I72" s="33">
        <v>2000</v>
      </c>
      <c r="J72" s="33">
        <f t="shared" si="4"/>
        <v>6000</v>
      </c>
      <c r="K72" s="180"/>
    </row>
    <row r="73" spans="1:11" ht="52.5" customHeight="1">
      <c r="A73" s="123"/>
      <c r="B73" s="174"/>
      <c r="C73" s="3" t="s">
        <v>59</v>
      </c>
      <c r="D73" s="55" t="s">
        <v>5</v>
      </c>
      <c r="E73" s="123"/>
      <c r="F73" s="71" t="s">
        <v>3</v>
      </c>
      <c r="G73" s="33">
        <v>14962.672</v>
      </c>
      <c r="H73" s="33">
        <v>36779</v>
      </c>
      <c r="I73" s="33">
        <v>20930.75</v>
      </c>
      <c r="J73" s="33">
        <f t="shared" si="4"/>
        <v>72672.421999999991</v>
      </c>
      <c r="K73" s="180"/>
    </row>
    <row r="74" spans="1:11" ht="63">
      <c r="A74" s="123"/>
      <c r="B74" s="174"/>
      <c r="C74" s="3" t="s">
        <v>60</v>
      </c>
      <c r="D74" s="55" t="s">
        <v>5</v>
      </c>
      <c r="E74" s="123"/>
      <c r="F74" s="72" t="s">
        <v>3</v>
      </c>
      <c r="G74" s="26">
        <v>62408.800000000003</v>
      </c>
      <c r="H74" s="26">
        <v>0</v>
      </c>
      <c r="I74" s="26">
        <v>0</v>
      </c>
      <c r="J74" s="26">
        <f t="shared" si="4"/>
        <v>62408.800000000003</v>
      </c>
      <c r="K74" s="180"/>
    </row>
    <row r="75" spans="1:11" ht="111" customHeight="1">
      <c r="A75" s="123"/>
      <c r="B75" s="174"/>
      <c r="C75" s="68" t="s">
        <v>61</v>
      </c>
      <c r="D75" s="73" t="s">
        <v>5</v>
      </c>
      <c r="E75" s="123"/>
      <c r="F75" s="70" t="s">
        <v>4</v>
      </c>
      <c r="G75" s="4">
        <v>10520</v>
      </c>
      <c r="H75" s="51">
        <v>13000</v>
      </c>
      <c r="I75" s="51">
        <v>17000</v>
      </c>
      <c r="J75" s="51">
        <f t="shared" si="4"/>
        <v>40520</v>
      </c>
      <c r="K75" s="180"/>
    </row>
    <row r="76" spans="1:11" ht="51.75" customHeight="1">
      <c r="A76" s="123"/>
      <c r="B76" s="174"/>
      <c r="C76" s="66" t="s">
        <v>62</v>
      </c>
      <c r="D76" s="74" t="s">
        <v>5</v>
      </c>
      <c r="E76" s="75"/>
      <c r="F76" s="71" t="s">
        <v>3</v>
      </c>
      <c r="G76" s="36">
        <v>12398.84</v>
      </c>
      <c r="H76" s="36">
        <v>0</v>
      </c>
      <c r="I76" s="36">
        <v>0</v>
      </c>
      <c r="J76" s="36">
        <f t="shared" si="4"/>
        <v>12398.84</v>
      </c>
      <c r="K76" s="180"/>
    </row>
    <row r="77" spans="1:11" ht="63.75" customHeight="1">
      <c r="A77" s="122"/>
      <c r="B77" s="175"/>
      <c r="C77" s="66" t="s">
        <v>74</v>
      </c>
      <c r="D77" s="74" t="s">
        <v>5</v>
      </c>
      <c r="E77" s="75"/>
      <c r="F77" s="71" t="s">
        <v>3</v>
      </c>
      <c r="G77" s="36">
        <v>2340</v>
      </c>
      <c r="H77" s="36">
        <v>0</v>
      </c>
      <c r="I77" s="36">
        <v>0</v>
      </c>
      <c r="J77" s="36">
        <f>SUM(G77:I77)</f>
        <v>2340</v>
      </c>
      <c r="K77" s="180"/>
    </row>
    <row r="78" spans="1:11" ht="36" customHeight="1">
      <c r="A78" s="176" t="s">
        <v>14</v>
      </c>
      <c r="B78" s="177"/>
      <c r="C78" s="177"/>
      <c r="D78" s="177"/>
      <c r="E78" s="177"/>
      <c r="F78" s="25" t="s">
        <v>3</v>
      </c>
      <c r="G78" s="56">
        <f>G64+G65+G66+G67+G68+G69+G70+G71+G73+G74+G75+G76+G77</f>
        <v>269500.31200000003</v>
      </c>
      <c r="H78" s="56">
        <f>H64+H65+H66+H67+H68+H69+H70+H71+H73+H74+H75+H76</f>
        <v>170779</v>
      </c>
      <c r="I78" s="56">
        <f>I64+I65+I66+I67+I68+I69+I70+I71+I73+I74+I75+I76</f>
        <v>117930.75</v>
      </c>
      <c r="J78" s="56">
        <f>G78+H78+I78</f>
        <v>558210.06200000003</v>
      </c>
      <c r="K78" s="53"/>
    </row>
    <row r="79" spans="1:11" ht="81" customHeight="1">
      <c r="A79" s="121">
        <v>5</v>
      </c>
      <c r="B79" s="137" t="s">
        <v>70</v>
      </c>
      <c r="C79" s="66" t="s">
        <v>63</v>
      </c>
      <c r="D79" s="25" t="s">
        <v>5</v>
      </c>
      <c r="E79" s="121" t="s">
        <v>69</v>
      </c>
      <c r="F79" s="25" t="s">
        <v>3</v>
      </c>
      <c r="G79" s="76">
        <v>300</v>
      </c>
      <c r="H79" s="76">
        <v>0</v>
      </c>
      <c r="I79" s="76">
        <v>0</v>
      </c>
      <c r="J79" s="76">
        <f t="shared" si="4"/>
        <v>300</v>
      </c>
      <c r="K79" s="149" t="s">
        <v>71</v>
      </c>
    </row>
    <row r="80" spans="1:11" ht="240.75" customHeight="1">
      <c r="A80" s="122"/>
      <c r="B80" s="138"/>
      <c r="C80" s="67" t="s">
        <v>64</v>
      </c>
      <c r="D80" s="25" t="s">
        <v>5</v>
      </c>
      <c r="E80" s="148"/>
      <c r="F80" s="25" t="s">
        <v>3</v>
      </c>
      <c r="G80" s="76">
        <v>500</v>
      </c>
      <c r="H80" s="77">
        <v>0</v>
      </c>
      <c r="I80" s="77">
        <v>0</v>
      </c>
      <c r="J80" s="77">
        <f t="shared" si="4"/>
        <v>500</v>
      </c>
      <c r="K80" s="129"/>
    </row>
    <row r="81" spans="1:13" ht="40.5" customHeight="1">
      <c r="A81" s="152" t="s">
        <v>14</v>
      </c>
      <c r="B81" s="153"/>
      <c r="C81" s="153"/>
      <c r="D81" s="153"/>
      <c r="E81" s="154"/>
      <c r="F81" s="25" t="s">
        <v>3</v>
      </c>
      <c r="G81" s="78">
        <f>G79+G80</f>
        <v>800</v>
      </c>
      <c r="H81" s="78">
        <f t="shared" ref="H81" si="5">H79+H80</f>
        <v>0</v>
      </c>
      <c r="I81" s="78">
        <f t="shared" ref="I81" si="6">I79+I80</f>
        <v>0</v>
      </c>
      <c r="J81" s="78">
        <f t="shared" si="4"/>
        <v>800</v>
      </c>
      <c r="K81" s="79" t="s">
        <v>21</v>
      </c>
    </row>
    <row r="82" spans="1:13" ht="27.75" customHeight="1">
      <c r="A82" s="97"/>
      <c r="B82" s="95"/>
      <c r="C82" s="80"/>
      <c r="D82" s="42"/>
      <c r="E82" s="81"/>
      <c r="F82" s="44">
        <v>4</v>
      </c>
      <c r="G82" s="98"/>
      <c r="H82" s="167" t="s">
        <v>85</v>
      </c>
      <c r="I82" s="167"/>
      <c r="J82" s="167"/>
      <c r="K82" s="167"/>
    </row>
    <row r="83" spans="1:13" ht="12.75" customHeight="1">
      <c r="A83" s="96">
        <v>1</v>
      </c>
      <c r="B83" s="96">
        <v>2</v>
      </c>
      <c r="C83" s="96">
        <v>3</v>
      </c>
      <c r="D83" s="96">
        <v>4</v>
      </c>
      <c r="E83" s="96">
        <v>5</v>
      </c>
      <c r="F83" s="96">
        <v>6</v>
      </c>
      <c r="G83" s="96">
        <v>7</v>
      </c>
      <c r="H83" s="96">
        <v>8</v>
      </c>
      <c r="I83" s="96">
        <v>9</v>
      </c>
      <c r="J83" s="96">
        <v>10</v>
      </c>
      <c r="K83" s="96">
        <v>11</v>
      </c>
    </row>
    <row r="84" spans="1:13" ht="162" customHeight="1">
      <c r="A84" s="113">
        <v>6</v>
      </c>
      <c r="B84" s="161" t="s">
        <v>66</v>
      </c>
      <c r="C84" s="93" t="s">
        <v>65</v>
      </c>
      <c r="D84" s="94" t="s">
        <v>5</v>
      </c>
      <c r="E84" s="121" t="s">
        <v>67</v>
      </c>
      <c r="F84" s="94" t="s">
        <v>3</v>
      </c>
      <c r="G84" s="77">
        <v>1000</v>
      </c>
      <c r="H84" s="77">
        <v>1000</v>
      </c>
      <c r="I84" s="77">
        <v>1000</v>
      </c>
      <c r="J84" s="77">
        <f>G84+H84+I84</f>
        <v>3000</v>
      </c>
      <c r="K84" s="149" t="s">
        <v>68</v>
      </c>
    </row>
    <row r="85" spans="1:13" ht="78.75">
      <c r="A85" s="113"/>
      <c r="B85" s="162"/>
      <c r="C85" s="93" t="s">
        <v>72</v>
      </c>
      <c r="D85" s="94" t="s">
        <v>73</v>
      </c>
      <c r="E85" s="122"/>
      <c r="F85" s="94" t="s">
        <v>3</v>
      </c>
      <c r="G85" s="77">
        <v>100</v>
      </c>
      <c r="H85" s="77">
        <v>0</v>
      </c>
      <c r="I85" s="77">
        <v>0</v>
      </c>
      <c r="J85" s="77">
        <v>100</v>
      </c>
      <c r="K85" s="163"/>
    </row>
    <row r="86" spans="1:13" ht="31.5">
      <c r="A86" s="164" t="s">
        <v>14</v>
      </c>
      <c r="B86" s="165"/>
      <c r="C86" s="165"/>
      <c r="D86" s="165"/>
      <c r="E86" s="166"/>
      <c r="F86" s="82" t="s">
        <v>3</v>
      </c>
      <c r="G86" s="99">
        <f>G84+G85</f>
        <v>1100</v>
      </c>
      <c r="H86" s="99">
        <f t="shared" ref="H86:J86" si="7">H84+H85</f>
        <v>1000</v>
      </c>
      <c r="I86" s="99">
        <f t="shared" si="7"/>
        <v>1000</v>
      </c>
      <c r="J86" s="99">
        <f t="shared" si="7"/>
        <v>3100</v>
      </c>
      <c r="K86" s="79" t="s">
        <v>21</v>
      </c>
    </row>
    <row r="87" spans="1:13" ht="15.75">
      <c r="A87" s="155" t="s">
        <v>32</v>
      </c>
      <c r="B87" s="156"/>
      <c r="C87" s="139" t="s">
        <v>21</v>
      </c>
      <c r="D87" s="140"/>
      <c r="E87" s="141"/>
      <c r="F87" s="58" t="s">
        <v>14</v>
      </c>
      <c r="G87" s="79">
        <f>G88+G89+G90+G91</f>
        <v>370952.13200000004</v>
      </c>
      <c r="H87" s="79">
        <f>H88+H89+H91+H90</f>
        <v>310929</v>
      </c>
      <c r="I87" s="79">
        <f>I88+I89+I91+I90</f>
        <v>290660.75</v>
      </c>
      <c r="J87" s="79">
        <f>J88+J89+J90+J91</f>
        <v>972541.88199999998</v>
      </c>
      <c r="K87" s="77"/>
      <c r="M87" s="83"/>
    </row>
    <row r="88" spans="1:13" ht="31.5">
      <c r="A88" s="157"/>
      <c r="B88" s="158"/>
      <c r="C88" s="142"/>
      <c r="D88" s="143"/>
      <c r="E88" s="144"/>
      <c r="F88" s="55" t="s">
        <v>3</v>
      </c>
      <c r="G88" s="79">
        <f>G30+G45+G51+G78+G81+G86</f>
        <v>368202.13200000004</v>
      </c>
      <c r="H88" s="100">
        <f>H30+H45+H51+H78+H81+H86</f>
        <v>307929</v>
      </c>
      <c r="I88" s="79">
        <f>I30+I45+I51+I78+I81+I86</f>
        <v>287560.75</v>
      </c>
      <c r="J88" s="101">
        <f>J30+J45+J51+J78+J81+J86</f>
        <v>963691.88199999998</v>
      </c>
      <c r="K88" s="77"/>
      <c r="M88" s="83"/>
    </row>
    <row r="89" spans="1:13" ht="47.25">
      <c r="A89" s="157"/>
      <c r="B89" s="158"/>
      <c r="C89" s="142"/>
      <c r="D89" s="143"/>
      <c r="E89" s="144"/>
      <c r="F89" s="58" t="s">
        <v>29</v>
      </c>
      <c r="G89" s="79">
        <f>G31+G46</f>
        <v>700</v>
      </c>
      <c r="H89" s="79">
        <f>H31+H46</f>
        <v>800</v>
      </c>
      <c r="I89" s="79">
        <f>I31+I46</f>
        <v>900</v>
      </c>
      <c r="J89" s="79">
        <f>J31+J46</f>
        <v>2400</v>
      </c>
      <c r="K89" s="77"/>
    </row>
    <row r="90" spans="1:13" ht="195" customHeight="1">
      <c r="A90" s="157"/>
      <c r="B90" s="158"/>
      <c r="C90" s="142"/>
      <c r="D90" s="143"/>
      <c r="E90" s="144"/>
      <c r="F90" s="84" t="s">
        <v>78</v>
      </c>
      <c r="G90" s="85">
        <f>G34</f>
        <v>2000</v>
      </c>
      <c r="H90" s="86">
        <v>2000</v>
      </c>
      <c r="I90" s="86">
        <v>2000</v>
      </c>
      <c r="J90" s="87">
        <f>J34</f>
        <v>6000</v>
      </c>
      <c r="K90" s="77"/>
    </row>
    <row r="91" spans="1:13" ht="260.25" customHeight="1">
      <c r="A91" s="159"/>
      <c r="B91" s="160"/>
      <c r="C91" s="145"/>
      <c r="D91" s="146"/>
      <c r="E91" s="147"/>
      <c r="F91" s="18" t="s">
        <v>76</v>
      </c>
      <c r="G91" s="47">
        <f>G35</f>
        <v>50</v>
      </c>
      <c r="H91" s="48">
        <f>H35</f>
        <v>200</v>
      </c>
      <c r="I91" s="48">
        <f>I35</f>
        <v>200</v>
      </c>
      <c r="J91" s="38">
        <f>J35</f>
        <v>450</v>
      </c>
      <c r="K91" s="77"/>
    </row>
    <row r="92" spans="1:13" ht="84.75" customHeight="1">
      <c r="A92" s="102"/>
      <c r="B92" s="151" t="s">
        <v>30</v>
      </c>
      <c r="C92" s="151"/>
      <c r="D92" s="151"/>
      <c r="E92" s="151"/>
      <c r="F92" s="151"/>
      <c r="G92" s="88"/>
      <c r="H92" s="88"/>
      <c r="I92" s="150" t="s">
        <v>31</v>
      </c>
      <c r="J92" s="150"/>
      <c r="K92" s="150"/>
    </row>
    <row r="93" spans="1:13" ht="30.75" customHeight="1">
      <c r="A93" s="89"/>
      <c r="B93" s="90"/>
      <c r="C93" s="90"/>
      <c r="D93" s="90"/>
      <c r="E93" s="91"/>
      <c r="F93" s="91" t="s">
        <v>10</v>
      </c>
      <c r="G93" s="135" t="s">
        <v>28</v>
      </c>
      <c r="H93" s="136"/>
      <c r="I93" s="136"/>
      <c r="J93" s="136"/>
      <c r="K93" s="136"/>
      <c r="L93" s="136"/>
      <c r="M93" s="136"/>
    </row>
    <row r="94" spans="1:13" ht="18.75">
      <c r="B94" s="89"/>
    </row>
    <row r="95" spans="1:13" ht="18.75">
      <c r="B95" s="89"/>
    </row>
    <row r="97" spans="2:6" ht="18.75">
      <c r="B97" s="92"/>
      <c r="C97" s="92"/>
      <c r="D97" s="92"/>
      <c r="E97" s="92"/>
      <c r="F97" s="92"/>
    </row>
    <row r="98" spans="2:6" ht="18.75">
      <c r="B98" s="92"/>
      <c r="C98" s="92"/>
      <c r="D98" s="92"/>
      <c r="E98" s="92"/>
      <c r="F98" s="92"/>
    </row>
    <row r="99" spans="2:6" ht="18.75">
      <c r="B99" s="92"/>
      <c r="C99" s="92"/>
      <c r="D99" s="92"/>
      <c r="E99" s="92"/>
      <c r="F99" s="92"/>
    </row>
    <row r="100" spans="2:6" ht="18.75">
      <c r="B100" s="92"/>
      <c r="C100" s="92"/>
      <c r="D100" s="92"/>
      <c r="E100" s="92"/>
      <c r="F100" s="92"/>
    </row>
    <row r="101" spans="2:6" ht="18.75">
      <c r="B101" s="92"/>
      <c r="C101" s="92"/>
      <c r="D101" s="92"/>
      <c r="E101" s="92"/>
      <c r="F101" s="92"/>
    </row>
  </sheetData>
  <mergeCells count="73">
    <mergeCell ref="K16:K31"/>
    <mergeCell ref="K34:K38"/>
    <mergeCell ref="B36:B44"/>
    <mergeCell ref="G32:K32"/>
    <mergeCell ref="F27:F29"/>
    <mergeCell ref="G27:G29"/>
    <mergeCell ref="D27:D29"/>
    <mergeCell ref="C27:C29"/>
    <mergeCell ref="B16:B29"/>
    <mergeCell ref="F24:F26"/>
    <mergeCell ref="A30:E31"/>
    <mergeCell ref="A34:E35"/>
    <mergeCell ref="I24:I26"/>
    <mergeCell ref="J24:J26"/>
    <mergeCell ref="C40:C41"/>
    <mergeCell ref="E27:E29"/>
    <mergeCell ref="A78:E78"/>
    <mergeCell ref="G49:K49"/>
    <mergeCell ref="E64:E70"/>
    <mergeCell ref="K64:K70"/>
    <mergeCell ref="K71:K77"/>
    <mergeCell ref="B47:B48"/>
    <mergeCell ref="E47:E48"/>
    <mergeCell ref="A51:E51"/>
    <mergeCell ref="E36:E44"/>
    <mergeCell ref="E71:E75"/>
    <mergeCell ref="B64:B77"/>
    <mergeCell ref="A64:A77"/>
    <mergeCell ref="G93:M93"/>
    <mergeCell ref="B79:B80"/>
    <mergeCell ref="C87:E91"/>
    <mergeCell ref="E79:E80"/>
    <mergeCell ref="K79:K80"/>
    <mergeCell ref="I92:K92"/>
    <mergeCell ref="B92:F92"/>
    <mergeCell ref="A81:E81"/>
    <mergeCell ref="A87:B91"/>
    <mergeCell ref="A84:A85"/>
    <mergeCell ref="B84:B85"/>
    <mergeCell ref="E84:E85"/>
    <mergeCell ref="K84:K85"/>
    <mergeCell ref="A79:A80"/>
    <mergeCell ref="A86:E86"/>
    <mergeCell ref="H82:K82"/>
    <mergeCell ref="B6:B9"/>
    <mergeCell ref="A23:A29"/>
    <mergeCell ref="G24:G26"/>
    <mergeCell ref="H24:H26"/>
    <mergeCell ref="C24:C26"/>
    <mergeCell ref="D24:D26"/>
    <mergeCell ref="E6:E9"/>
    <mergeCell ref="F6:F9"/>
    <mergeCell ref="C22:C23"/>
    <mergeCell ref="D22:D23"/>
    <mergeCell ref="C6:C9"/>
    <mergeCell ref="E24:E26"/>
    <mergeCell ref="E16:E23"/>
    <mergeCell ref="I1:M1"/>
    <mergeCell ref="A45:E46"/>
    <mergeCell ref="C18:C19"/>
    <mergeCell ref="D18:D19"/>
    <mergeCell ref="H8:H9"/>
    <mergeCell ref="J8:J9"/>
    <mergeCell ref="A3:K4"/>
    <mergeCell ref="A6:A9"/>
    <mergeCell ref="G8:G9"/>
    <mergeCell ref="K6:K9"/>
    <mergeCell ref="D6:D9"/>
    <mergeCell ref="G6:J7"/>
    <mergeCell ref="J27:J29"/>
    <mergeCell ref="I8:I9"/>
    <mergeCell ref="D40:D41"/>
    <mergeCell ref="A36:A40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4" manualBreakCount="4">
    <brk id="31" max="11" man="1"/>
    <brk id="48" max="11" man="1"/>
    <brk id="81" max="11" man="1"/>
    <brk id="92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2017-12-12T13:10:46Z</cp:lastPrinted>
  <dcterms:created xsi:type="dcterms:W3CDTF">2015-09-18T08:05:20Z</dcterms:created>
  <dcterms:modified xsi:type="dcterms:W3CDTF">2017-12-27T13:59:45Z</dcterms:modified>
</cp:coreProperties>
</file>