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480" yWindow="255" windowWidth="15480" windowHeight="11520"/>
  </bookViews>
  <sheets>
    <sheet name="Лист1 (2)" sheetId="4" r:id="rId1"/>
    <sheet name="Лист3" sheetId="3" r:id="rId2"/>
  </sheets>
  <definedNames>
    <definedName name="_xlnm.Print_Area" localSheetId="0">'Лист1 (2)'!$A$1:$K$105</definedName>
  </definedNames>
  <calcPr calcId="144525"/>
</workbook>
</file>

<file path=xl/calcChain.xml><?xml version="1.0" encoding="utf-8"?>
<calcChain xmlns="http://schemas.openxmlformats.org/spreadsheetml/2006/main">
  <c r="H18" i="4" l="1"/>
  <c r="G34" i="4" l="1"/>
  <c r="G101" i="4" s="1"/>
  <c r="J104" i="4"/>
  <c r="I97" i="4"/>
  <c r="H97" i="4"/>
  <c r="G97" i="4"/>
  <c r="J95" i="4"/>
  <c r="J97" i="4" s="1"/>
  <c r="I92" i="4"/>
  <c r="H91" i="4"/>
  <c r="H92" i="4" s="1"/>
  <c r="G91" i="4"/>
  <c r="G89" i="4"/>
  <c r="J89" i="4" s="1"/>
  <c r="I88" i="4"/>
  <c r="H88" i="4"/>
  <c r="G88" i="4"/>
  <c r="J87" i="4"/>
  <c r="J86" i="4"/>
  <c r="J83" i="4"/>
  <c r="J82" i="4"/>
  <c r="J81" i="4"/>
  <c r="J80" i="4"/>
  <c r="J79" i="4"/>
  <c r="J78" i="4"/>
  <c r="J77" i="4"/>
  <c r="J74" i="4"/>
  <c r="J73" i="4"/>
  <c r="J72" i="4"/>
  <c r="J71" i="4"/>
  <c r="J70" i="4"/>
  <c r="J69" i="4"/>
  <c r="I56" i="4"/>
  <c r="H56" i="4"/>
  <c r="G56" i="4"/>
  <c r="J55" i="4"/>
  <c r="J52" i="4"/>
  <c r="J51" i="4"/>
  <c r="I50" i="4"/>
  <c r="H50" i="4"/>
  <c r="G50" i="4"/>
  <c r="I49" i="4"/>
  <c r="H49" i="4"/>
  <c r="J48" i="4"/>
  <c r="J47" i="4"/>
  <c r="J46" i="4"/>
  <c r="G45" i="4"/>
  <c r="G49" i="4" s="1"/>
  <c r="J44" i="4"/>
  <c r="J41" i="4"/>
  <c r="J40" i="4"/>
  <c r="I37" i="4"/>
  <c r="I104" i="4" s="1"/>
  <c r="H37" i="4"/>
  <c r="H104" i="4" s="1"/>
  <c r="G37" i="4"/>
  <c r="G104" i="4" s="1"/>
  <c r="I33" i="4"/>
  <c r="I100" i="4" s="1"/>
  <c r="H33" i="4"/>
  <c r="G33" i="4"/>
  <c r="G100" i="4" s="1"/>
  <c r="I32" i="4"/>
  <c r="H32" i="4"/>
  <c r="J23" i="4"/>
  <c r="J22" i="4"/>
  <c r="J34" i="4" s="1"/>
  <c r="J101" i="4" s="1"/>
  <c r="J21" i="4"/>
  <c r="J20" i="4"/>
  <c r="J19" i="4"/>
  <c r="J33" i="4" s="1"/>
  <c r="J18" i="4"/>
  <c r="J17" i="4"/>
  <c r="G16" i="4"/>
  <c r="H100" i="4" l="1"/>
  <c r="J91" i="4"/>
  <c r="I99" i="4"/>
  <c r="I98" i="4" s="1"/>
  <c r="J50" i="4"/>
  <c r="J100" i="4" s="1"/>
  <c r="J98" i="4" s="1"/>
  <c r="J88" i="4"/>
  <c r="G92" i="4"/>
  <c r="J92" i="4" s="1"/>
  <c r="J16" i="4"/>
  <c r="J32" i="4" s="1"/>
  <c r="H99" i="4"/>
  <c r="H98" i="4" s="1"/>
  <c r="N99" i="4" s="1"/>
  <c r="J56" i="4"/>
  <c r="G32" i="4"/>
  <c r="G99" i="4" s="1"/>
  <c r="N98" i="4"/>
  <c r="J45" i="4"/>
  <c r="J49" i="4" s="1"/>
  <c r="M98" i="4" l="1"/>
  <c r="G98" i="4"/>
</calcChain>
</file>

<file path=xl/sharedStrings.xml><?xml version="1.0" encoding="utf-8"?>
<sst xmlns="http://schemas.openxmlformats.org/spreadsheetml/2006/main" count="193" uniqueCount="93">
  <si>
    <t>Назва напряму діяльності (пріоритетні завдання) </t>
  </si>
  <si>
    <t>Перелік заходів програми </t>
  </si>
  <si>
    <t>Виконавці </t>
  </si>
  <si>
    <t>Міський бюджет</t>
  </si>
  <si>
    <t xml:space="preserve">Міський бюджет </t>
  </si>
  <si>
    <t>2017-2019</t>
  </si>
  <si>
    <t>2. Комунальне майно</t>
  </si>
  <si>
    <t>2017 рік</t>
  </si>
  <si>
    <t xml:space="preserve">2018 рік </t>
  </si>
  <si>
    <t>2019 рік</t>
  </si>
  <si>
    <t xml:space="preserve">   </t>
  </si>
  <si>
    <t>Управління благоустрою та житлової політики виконкому Криворізької міської ради</t>
  </si>
  <si>
    <t>№ з/п</t>
  </si>
  <si>
    <t>Усього</t>
  </si>
  <si>
    <t>1. Утримання, ремонт, рекон-струкція жит-лового фонду</t>
  </si>
  <si>
    <t>3. Санітарна очистка міста</t>
  </si>
  <si>
    <t>Управління благоустрою та житлової політики виконкому Криворізької міської ради-головний розпорядник, комунальне підприємство "Кривбасво-доканал"-одержувач коштів</t>
  </si>
  <si>
    <t>Управління благоустрою та житлової політики виконкому Криворізької міської ради-головний           розпорядник, комунальне підприємство теплових мереж "Кри-воріжтепло-мережа"-одержувач коштів</t>
  </si>
  <si>
    <t xml:space="preserve">               </t>
  </si>
  <si>
    <t xml:space="preserve"> </t>
  </si>
  <si>
    <t>Орієнтовні обсяги потреби в фінансуванні (вартість),  тис. гривень, у тому числі:</t>
  </si>
  <si>
    <t>Очікуваний результат </t>
  </si>
  <si>
    <t xml:space="preserve">Строк, роки </t>
  </si>
  <si>
    <t xml:space="preserve">                                          </t>
  </si>
  <si>
    <t>Власні надход-ження</t>
  </si>
  <si>
    <t>Секретар міської ради</t>
  </si>
  <si>
    <t>Усього за Програмою, у тому числі</t>
  </si>
  <si>
    <t>Власні надхо-дження</t>
  </si>
  <si>
    <t>1.1. Капітальний ремонт ліфтів</t>
  </si>
  <si>
    <t>1.4. Охорона об'єктів житлового фонду</t>
  </si>
  <si>
    <t>2.3. Виготовлення технічної та іншої документації на об'єкти житлового  фонду</t>
  </si>
  <si>
    <t>2.5. Сплата  земельного податку</t>
  </si>
  <si>
    <t>2.6. Судові витрати та оголошення за судовими справами</t>
  </si>
  <si>
    <t>3.2. Ліквідація стихійних звалищ</t>
  </si>
  <si>
    <t>4.4. Реконструкція схеми теплопостачання</t>
  </si>
  <si>
    <t>4.5. Демонтаж димової труби котельні "Прорізна, 87"</t>
  </si>
  <si>
    <t>2017-2020</t>
  </si>
  <si>
    <t xml:space="preserve">1.6. Заходи з виконання доручень виборців депутатами обласної ради </t>
  </si>
  <si>
    <t>Управління благоустрою та житлової політики виконкому Криворізької міської ради - головний розпорядник</t>
  </si>
  <si>
    <t>2018-2019</t>
  </si>
  <si>
    <t>3.3. Придбання контейнерних систем для розміщення контейнерів для збору твердих побутових відходів</t>
  </si>
  <si>
    <t>4.10. Придбання кришок люків</t>
  </si>
  <si>
    <t>4.15. Послуги з обслуговування підвищувальних насосів холодної води</t>
  </si>
  <si>
    <r>
      <t>5.2. Інші  заходи, пов</t>
    </r>
    <r>
      <rPr>
        <sz val="20"/>
        <color indexed="8"/>
        <rFont val="Calibri"/>
        <family val="2"/>
        <charset val="204"/>
      </rPr>
      <t>'</t>
    </r>
    <r>
      <rPr>
        <sz val="20"/>
        <color indexed="8"/>
        <rFont val="Times New Roman"/>
        <family val="1"/>
        <charset val="204"/>
      </rPr>
      <t>язані з економічною діяльністю закладу</t>
    </r>
  </si>
  <si>
    <r>
      <t>6. Заходи,  пов</t>
    </r>
    <r>
      <rPr>
        <b/>
        <sz val="20"/>
        <rFont val="Calibri"/>
        <family val="2"/>
        <charset val="204"/>
      </rPr>
      <t>’</t>
    </r>
    <r>
      <rPr>
        <b/>
        <i/>
        <sz val="20"/>
        <rFont val="Times New Roman"/>
        <family val="1"/>
        <charset val="204"/>
      </rPr>
      <t>язані з еко-номічною дія-льністю кому-нального  підприємства "Кривбастепло-енерго"</t>
    </r>
  </si>
  <si>
    <t>1.5. Придбання та встановлення аншлагів</t>
  </si>
  <si>
    <r>
      <t>Перелік завдань і заходів  Програми розвитку та утримання житлово-комунального                                                                                                                     господарства міста на період 2017</t>
    </r>
    <r>
      <rPr>
        <b/>
        <sz val="28"/>
        <color indexed="8"/>
        <rFont val="Times New Roman"/>
        <family val="1"/>
        <charset val="204"/>
      </rPr>
      <t>–</t>
    </r>
    <r>
      <rPr>
        <b/>
        <i/>
        <sz val="28"/>
        <color indexed="8"/>
        <rFont val="Times New Roman"/>
        <family val="1"/>
        <charset val="204"/>
      </rPr>
      <t xml:space="preserve"> 2019 років</t>
    </r>
  </si>
  <si>
    <t>1.7. Фінансування переможців обласного конкурсу мікропроектів з енергоефектив-ності та енергозбереження серед органів самоорганізації населення й ОСББ</t>
  </si>
  <si>
    <t>4.8. Оснащення вузлами комерці-йного обліку те-плової енергії житлових будин-ків, приєднаних до зовнішніх інженерних мереж</t>
  </si>
  <si>
    <t>4.9. Оплата за енергоносії</t>
  </si>
  <si>
    <t>4.12.  Капітальний  ремонт мереж водопостачання та водовідведення</t>
  </si>
  <si>
    <t xml:space="preserve">Управління благоустрою та житлової політики виконкому Криворізької міської ради-головний розпорядник, комунальне </t>
  </si>
  <si>
    <t>підприємство "Кривбастеп-лоенерго"-одержувач коштів</t>
  </si>
  <si>
    <t>1.3. Капітальний, поточний ремонт та реконструкція житлового фонду</t>
  </si>
  <si>
    <t>Джерела фінансування </t>
  </si>
  <si>
    <t>1.2. Експертне обстеження ліфтів</t>
  </si>
  <si>
    <t xml:space="preserve">Субвенція з обласного бюджету бюджетам міст, районів та об’єд-наних тери-торіальних громад на виконання доручень виборців депутатами обласної ради </t>
  </si>
  <si>
    <t>1.8. Послуги з приєднання електроустановок до електричних мереж</t>
  </si>
  <si>
    <t xml:space="preserve">Покращення еко-логічної ситуації в місті (санітарне очищення). Заміна старих табличок з назвами топонімів на будинках на нові. Підвищення рівня на-дання населенню житлово-кому-нальних послуг відповідно до вимог національних стандартів, гармонізованих з міжнародними або регіональними
</t>
  </si>
  <si>
    <t>Субвенція з облас-ного бюджету до місцевих бюджетів на фінансування переможців облас-ного конкурсу мікропроектів з енерго-ефектив-ності та енерго-збереження серед  органів самоорга-нізації населення та ОСББ</t>
  </si>
  <si>
    <t xml:space="preserve">Субвенція з обласного бюджету бюджетам міст, районів та об’єд-нанням тери-торіальних громад на виконання доручень виборців депутатами обласної ради </t>
  </si>
  <si>
    <t>2.1. Оформлення висновку спеціалі-зованої організації про неможливість подальшої експлу-атації  основних засобів та необо-ротних активів</t>
  </si>
  <si>
    <t xml:space="preserve">2.2. Інвентариза-ція, технічна інвентаризація, оцінка об'єктів нерухомого майна </t>
  </si>
  <si>
    <t>2.4. Знесення (розбирання) об'єктів нерухо-мого майна</t>
  </si>
  <si>
    <t>2.7. Висвітлення діяльності управління благо-устрою та житлової політики виконкому Кри-ворізької міської ради в засобах масової інфор-мації</t>
  </si>
  <si>
    <t>2.8. Реєстрація та перереєстрація автотранспорту (узяття на облік та зняття з нього)</t>
  </si>
  <si>
    <t>3.1. Оформлення права користу-вання земельними ділянками під по-лігонами звалищ сміття міста</t>
  </si>
  <si>
    <t>4. Підтримка  комунальних підприємств, надавачів послуг з теплопос-тачання, водо-постачання та водовідведення</t>
  </si>
  <si>
    <t>4.1. Оплата за енергоносії</t>
  </si>
  <si>
    <t>4.2. Придбання теплоізоляційних матеріалів</t>
  </si>
  <si>
    <t>4.3. Придбання блочних автоматизованих пальників з частотними пе-ретворювачами</t>
  </si>
  <si>
    <t>Економія теплової та електричної енергії, природного газу, покращення якості виконання робіт на системі тепло- постачання</t>
  </si>
  <si>
    <t>4.6. Поповнення статутного  капіталу  на  прид-бання   обладнання   і предметів довгострокового користування</t>
  </si>
  <si>
    <t>4.7. Поповнення статутного капіталу на прид-бання спецтехніки та обладнання</t>
  </si>
  <si>
    <t>4.11. Послуги щодо фінансового лізингу на придбання спецтехніки</t>
  </si>
  <si>
    <t>4.13. Придбання матеріалів, обла-днання (устатку-вання) для вико-нання капітальних ремонтів мереж та споруд водопостачання та водовідведення</t>
  </si>
  <si>
    <t>4.14.  Придбання  спецтехніки  та  спецобладнання</t>
  </si>
  <si>
    <t>5.1. Поповнення статутного капіталу на прид-бання  обладна-ння   і предметів довгострокового користування</t>
  </si>
  <si>
    <t>5. Заходи,  пов’язані з еко-номічною дія-льністю кому-нального   зак-ладу   "Дитячий оздоровчий табір"Перлина Криворіжжя" Криворізької міської ради</t>
  </si>
  <si>
    <t xml:space="preserve">Субвенція з облас-ного бюджету бюджетам міст, районів та об’єд-наних територіа-льних громад на виконання доручень виборців депутатами обласної ради </t>
  </si>
  <si>
    <t xml:space="preserve"> Гарантування    умов   безпечного та комфортного проживання насе-лення. Надання  об’єднанням спів-власників багато-квартирного будинку передбаченої чинним законодавством Ук-раїни технічної та/ або іншої документації на житлові будинки. Безпечне  користування   ліфтами  мешканцями багатоквартирних будинків, їх належна технічна експлуатація та безперебійна ро-бота. Подовження   терміну експлуатації ліфтів.                                                           </t>
  </si>
  <si>
    <t>Покращення якості надання послуг з водопостачання та водовідведення. Зни-ження травматизму населення, запобігання не-щасним випадкам. Економія енергоресурсів</t>
  </si>
  <si>
    <t>Реалізація програм пріоритетних інвестицій для підвищення енергоефективності  громадських будівель</t>
  </si>
  <si>
    <r>
      <t>6.1. Заходи, пов</t>
    </r>
    <r>
      <rPr>
        <sz val="20"/>
        <rFont val="Calibri"/>
        <family val="2"/>
        <charset val="204"/>
      </rPr>
      <t>´</t>
    </r>
    <r>
      <rPr>
        <sz val="20"/>
        <rFont val="Times New Roman"/>
        <family val="1"/>
        <charset val="204"/>
      </rPr>
      <t>язані з залученням кредитних ресурсів на впровадження проектів з енерго-ефективності</t>
    </r>
  </si>
  <si>
    <t>Субвенція з облас-ного бюджету до місцевих бюджетів на фінансування переможців облас-ного конкурсу мікропроектів з енергоефектив-ності та енерго-збереження серед  органів самоорга-нізації населення та ОСББ</t>
  </si>
  <si>
    <t>6.2. Поповнення статутного капі-талу на придбання  обладнання і пре-дметів довгостро-кового користування</t>
  </si>
  <si>
    <t>Управління благоустрою та житлової політики виконкому Криворізької міської ради-головний розпорядник, комунальний заклад "Дитя-чий оздоров-чий табір  "Перлина Криворіжжя" Криворізької міської ради -одержувач коштів</t>
  </si>
  <si>
    <t xml:space="preserve">Забезпечення умов для оздоровлення дітей та стабільної роботи комунального закладу "Дитячий оздоровчий табір   "Перлина Криворіжжя" Криворізької міської ради </t>
  </si>
  <si>
    <t>Додаток                                                                                                                                                                                                                  до рішення міської ради</t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</si>
  <si>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 xml:space="preserve">Продовження додатка </t>
    </r>
  </si>
  <si>
    <r>
      <t xml:space="preserve">                                         </t>
    </r>
    <r>
      <rPr>
        <i/>
        <sz val="24"/>
        <color indexed="8"/>
        <rFont val="Times New Roman"/>
        <family val="1"/>
        <charset val="204"/>
      </rPr>
      <t>Продовження додатка</t>
    </r>
    <r>
      <rPr>
        <i/>
        <sz val="20"/>
        <color indexed="8"/>
        <rFont val="Times New Roman"/>
        <family val="1"/>
        <charset val="204"/>
      </rPr>
      <t xml:space="preserve"> </t>
    </r>
  </si>
  <si>
    <t>С.Маляренко</t>
  </si>
  <si>
    <t>24.10.2018 №3099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</si>
</sst>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2" x14ac:knownFonts="1">
    <font>
      <sz val="10"/>
      <name val="Arial Cyr"/>
      <charset val="204"/>
    </font>
    <font>
      <sz val="8"/>
      <name val="Arial Cyr"/>
      <charset val="204"/>
    </font>
    <font>
      <sz val="14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0"/>
      <name val="Arial Cyr"/>
      <charset val="204"/>
    </font>
    <font>
      <sz val="16"/>
      <name val="Times New Roman"/>
      <family val="1"/>
      <charset val="204"/>
    </font>
    <font>
      <sz val="22"/>
      <name val="Arial Cyr"/>
      <charset val="204"/>
    </font>
    <font>
      <i/>
      <sz val="22"/>
      <name val="Times New Roman"/>
      <family val="1"/>
      <charset val="204"/>
    </font>
    <font>
      <b/>
      <i/>
      <sz val="26"/>
      <color indexed="8"/>
      <name val="Times New Roman"/>
      <family val="1"/>
      <charset val="204"/>
    </font>
    <font>
      <b/>
      <i/>
      <sz val="26"/>
      <name val="Arial Cyr"/>
      <charset val="204"/>
    </font>
    <font>
      <b/>
      <i/>
      <sz val="26"/>
      <name val="Times New Roman"/>
      <family val="1"/>
      <charset val="204"/>
    </font>
    <font>
      <i/>
      <sz val="24"/>
      <name val="Times New Roman"/>
      <family val="1"/>
      <charset val="204"/>
    </font>
    <font>
      <i/>
      <sz val="20"/>
      <name val="Times New Roman"/>
      <family val="1"/>
      <charset val="204"/>
    </font>
    <font>
      <b/>
      <i/>
      <sz val="20"/>
      <color indexed="8"/>
      <name val="Times New Roman"/>
      <family val="1"/>
      <charset val="204"/>
    </font>
    <font>
      <b/>
      <i/>
      <sz val="20"/>
      <name val="Times New Roman"/>
      <family val="1"/>
      <charset val="204"/>
    </font>
    <font>
      <sz val="20"/>
      <color indexed="8"/>
      <name val="Times New Roman"/>
      <family val="1"/>
      <charset val="204"/>
    </font>
    <font>
      <sz val="20"/>
      <name val="Times New Roman"/>
      <family val="1"/>
      <charset val="204"/>
    </font>
    <font>
      <i/>
      <sz val="20"/>
      <color indexed="8"/>
      <name val="Times New Roman"/>
      <family val="1"/>
      <charset val="204"/>
    </font>
    <font>
      <sz val="20"/>
      <name val="Arial Cyr"/>
      <charset val="204"/>
    </font>
    <font>
      <b/>
      <sz val="20"/>
      <name val="Times New Roman"/>
      <family val="1"/>
      <charset val="204"/>
    </font>
    <font>
      <b/>
      <i/>
      <sz val="20"/>
      <name val="Arial Cyr"/>
      <charset val="204"/>
    </font>
    <font>
      <sz val="20"/>
      <color theme="1"/>
      <name val="Times New Roman"/>
      <family val="1"/>
      <charset val="204"/>
    </font>
    <font>
      <b/>
      <sz val="20"/>
      <color theme="1"/>
      <name val="Times New Roman"/>
      <family val="1"/>
      <charset val="204"/>
    </font>
    <font>
      <sz val="20"/>
      <color theme="1"/>
      <name val="Arial Cyr"/>
      <charset val="204"/>
    </font>
    <font>
      <sz val="20"/>
      <color indexed="8"/>
      <name val="Calibri"/>
      <family val="2"/>
      <charset val="204"/>
    </font>
    <font>
      <b/>
      <sz val="20"/>
      <name val="Calibri"/>
      <family val="2"/>
      <charset val="204"/>
    </font>
    <font>
      <sz val="20"/>
      <name val="Calibri"/>
      <family val="2"/>
      <charset val="204"/>
    </font>
    <font>
      <b/>
      <i/>
      <sz val="28"/>
      <color indexed="8"/>
      <name val="Times New Roman"/>
      <family val="1"/>
      <charset val="204"/>
    </font>
    <font>
      <b/>
      <sz val="28"/>
      <color indexed="8"/>
      <name val="Times New Roman"/>
      <family val="1"/>
      <charset val="204"/>
    </font>
    <font>
      <sz val="10"/>
      <name val="Times New Roman"/>
      <family val="1"/>
      <charset val="204"/>
    </font>
    <font>
      <i/>
      <sz val="24"/>
      <color indexed="8"/>
      <name val="Times New Roman"/>
      <family val="1"/>
      <charset val="204"/>
    </font>
    <font>
      <b/>
      <i/>
      <sz val="2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/>
  </cellStyleXfs>
  <cellXfs count="136">
    <xf numFmtId="0" fontId="0" fillId="0" borderId="0" xfId="0"/>
    <xf numFmtId="0" fontId="7" fillId="0" borderId="0" xfId="0" applyFont="1" applyFill="1"/>
    <xf numFmtId="0" fontId="7" fillId="0" borderId="0" xfId="0" applyFont="1" applyFill="1" applyAlignment="1">
      <alignment horizontal="left" vertical="center"/>
    </xf>
    <xf numFmtId="0" fontId="6" fillId="0" borderId="0" xfId="0" applyFont="1" applyFill="1" applyAlignment="1">
      <alignment horizontal="left" vertical="center"/>
    </xf>
    <xf numFmtId="0" fontId="0" fillId="0" borderId="0" xfId="0" applyFill="1"/>
    <xf numFmtId="0" fontId="7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wrapText="1"/>
    </xf>
    <xf numFmtId="0" fontId="0" fillId="0" borderId="0" xfId="0" applyFill="1" applyBorder="1"/>
    <xf numFmtId="4" fontId="0" fillId="0" borderId="0" xfId="0" applyNumberFormat="1" applyFill="1"/>
    <xf numFmtId="0" fontId="3" fillId="0" borderId="0" xfId="0" applyFont="1" applyFill="1" applyAlignment="1"/>
    <xf numFmtId="0" fontId="8" fillId="0" borderId="0" xfId="0" applyFont="1" applyFill="1" applyAlignment="1"/>
    <xf numFmtId="0" fontId="9" fillId="0" borderId="0" xfId="0" applyFont="1" applyFill="1"/>
    <xf numFmtId="0" fontId="2" fillId="0" borderId="0" xfId="0" applyFont="1" applyFill="1"/>
    <xf numFmtId="0" fontId="2" fillId="0" borderId="0" xfId="0" applyFont="1" applyFill="1" applyAlignment="1">
      <alignment horizontal="justify"/>
    </xf>
    <xf numFmtId="0" fontId="10" fillId="0" borderId="0" xfId="0" applyFont="1" applyFill="1" applyAlignment="1"/>
    <xf numFmtId="0" fontId="15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5" fillId="0" borderId="6" xfId="0" applyFont="1" applyFill="1" applyBorder="1" applyAlignment="1">
      <alignment horizontal="center" vertical="top" wrapText="1"/>
    </xf>
    <xf numFmtId="0" fontId="17" fillId="0" borderId="4" xfId="0" applyFont="1" applyFill="1" applyBorder="1" applyAlignment="1">
      <alignment horizontal="center" vertical="top" wrapText="1"/>
    </xf>
    <xf numFmtId="0" fontId="17" fillId="0" borderId="1" xfId="0" applyFont="1" applyFill="1" applyBorder="1" applyAlignment="1">
      <alignment horizontal="center" vertical="top" wrapText="1"/>
    </xf>
    <xf numFmtId="0" fontId="12" fillId="0" borderId="1" xfId="0" applyFont="1" applyFill="1" applyBorder="1" applyAlignment="1">
      <alignment horizontal="center" vertical="top" wrapText="1"/>
    </xf>
    <xf numFmtId="0" fontId="17" fillId="0" borderId="3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4" fontId="16" fillId="0" borderId="1" xfId="0" applyNumberFormat="1" applyFont="1" applyFill="1" applyBorder="1" applyAlignment="1">
      <alignment horizontal="center" vertical="top" wrapText="1"/>
    </xf>
    <xf numFmtId="4" fontId="19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center" wrapText="1"/>
    </xf>
    <xf numFmtId="0" fontId="18" fillId="0" borderId="8" xfId="0" applyFont="1" applyFill="1" applyBorder="1" applyAlignment="1">
      <alignment vertical="top" wrapText="1"/>
    </xf>
    <xf numFmtId="0" fontId="20" fillId="0" borderId="8" xfId="0" applyFont="1" applyFill="1" applyBorder="1" applyAlignment="1">
      <alignment vertical="top" wrapText="1"/>
    </xf>
    <xf numFmtId="3" fontId="16" fillId="0" borderId="8" xfId="1" applyNumberFormat="1" applyFont="1" applyFill="1" applyBorder="1" applyAlignment="1">
      <alignment horizontal="left" vertical="top" wrapText="1"/>
    </xf>
    <xf numFmtId="0" fontId="16" fillId="0" borderId="8" xfId="0" applyFont="1" applyFill="1" applyBorder="1" applyAlignment="1">
      <alignment horizontal="center" vertical="top" wrapText="1"/>
    </xf>
    <xf numFmtId="0" fontId="15" fillId="0" borderId="2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4" fontId="22" fillId="0" borderId="9" xfId="0" applyNumberFormat="1" applyFont="1" applyFill="1" applyBorder="1" applyAlignment="1">
      <alignment horizontal="center" vertical="top" wrapText="1"/>
    </xf>
    <xf numFmtId="2" fontId="22" fillId="0" borderId="1" xfId="0" applyNumberFormat="1" applyFont="1" applyFill="1" applyBorder="1" applyAlignment="1">
      <alignment horizontal="center" vertical="top" wrapText="1"/>
    </xf>
    <xf numFmtId="4" fontId="22" fillId="0" borderId="1" xfId="0" applyNumberFormat="1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left" vertical="top" wrapText="1"/>
    </xf>
    <xf numFmtId="0" fontId="21" fillId="0" borderId="1" xfId="0" applyFont="1" applyFill="1" applyBorder="1" applyAlignment="1">
      <alignment vertical="top" wrapText="1"/>
    </xf>
    <xf numFmtId="3" fontId="16" fillId="0" borderId="1" xfId="1" applyNumberFormat="1" applyFont="1" applyFill="1" applyBorder="1" applyAlignment="1">
      <alignment horizontal="left"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top" wrapText="1"/>
    </xf>
    <xf numFmtId="0" fontId="18" fillId="0" borderId="5" xfId="0" applyFont="1" applyFill="1" applyBorder="1" applyAlignment="1">
      <alignment vertical="top" wrapText="1"/>
    </xf>
    <xf numFmtId="0" fontId="18" fillId="0" borderId="2" xfId="0" applyFont="1" applyFill="1" applyBorder="1" applyAlignment="1">
      <alignment vertical="top" wrapText="1"/>
    </xf>
    <xf numFmtId="0" fontId="16" fillId="0" borderId="1" xfId="1" applyFont="1" applyFill="1" applyBorder="1" applyAlignment="1">
      <alignment vertical="top" wrapText="1"/>
    </xf>
    <xf numFmtId="0" fontId="16" fillId="0" borderId="0" xfId="0" applyFont="1" applyFill="1" applyBorder="1" applyAlignment="1">
      <alignment horizontal="center" vertical="top" wrapText="1"/>
    </xf>
    <xf numFmtId="0" fontId="21" fillId="0" borderId="0" xfId="0" applyFont="1" applyFill="1" applyBorder="1" applyAlignment="1">
      <alignment horizontal="center" vertical="top" wrapText="1"/>
    </xf>
    <xf numFmtId="0" fontId="21" fillId="2" borderId="1" xfId="0" applyFont="1" applyFill="1" applyBorder="1" applyAlignment="1">
      <alignment horizontal="center" vertical="top" wrapText="1"/>
    </xf>
    <xf numFmtId="0" fontId="18" fillId="0" borderId="0" xfId="0" applyFont="1" applyFill="1" applyBorder="1" applyAlignment="1">
      <alignment horizontal="center" vertical="top" wrapText="1"/>
    </xf>
    <xf numFmtId="0" fontId="19" fillId="0" borderId="0" xfId="0" applyFont="1" applyFill="1" applyBorder="1" applyAlignment="1">
      <alignment horizontal="justify" vertical="top" wrapText="1"/>
    </xf>
    <xf numFmtId="0" fontId="16" fillId="0" borderId="0" xfId="1" applyFont="1" applyFill="1" applyBorder="1" applyAlignment="1">
      <alignment vertical="top" wrapText="1"/>
    </xf>
    <xf numFmtId="0" fontId="23" fillId="0" borderId="8" xfId="0" applyFont="1" applyFill="1" applyBorder="1" applyAlignment="1">
      <alignment horizontal="right"/>
    </xf>
    <xf numFmtId="0" fontId="23" fillId="0" borderId="0" xfId="0" applyFont="1" applyFill="1" applyBorder="1" applyAlignment="1">
      <alignment horizontal="right"/>
    </xf>
    <xf numFmtId="0" fontId="15" fillId="0" borderId="1" xfId="0" applyFont="1" applyFill="1" applyBorder="1" applyAlignment="1">
      <alignment horizontal="left" vertical="top" wrapText="1"/>
    </xf>
    <xf numFmtId="4" fontId="22" fillId="2" borderId="1" xfId="0" applyNumberFormat="1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4" fontId="21" fillId="0" borderId="1" xfId="0" applyNumberFormat="1" applyFont="1" applyFill="1" applyBorder="1" applyAlignment="1">
      <alignment horizontal="center" vertical="center" wrapText="1"/>
    </xf>
    <xf numFmtId="4" fontId="22" fillId="0" borderId="1" xfId="0" applyNumberFormat="1" applyFont="1" applyFill="1" applyBorder="1" applyAlignment="1">
      <alignment horizontal="center" vertical="center" wrapText="1"/>
    </xf>
    <xf numFmtId="0" fontId="21" fillId="0" borderId="7" xfId="0" applyFont="1" applyFill="1" applyBorder="1" applyAlignment="1">
      <alignment horizontal="center" vertical="top" wrapText="1"/>
    </xf>
    <xf numFmtId="4" fontId="22" fillId="0" borderId="5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center" wrapText="1"/>
    </xf>
    <xf numFmtId="4" fontId="16" fillId="0" borderId="1" xfId="0" applyNumberFormat="1" applyFont="1" applyFill="1" applyBorder="1" applyAlignment="1">
      <alignment horizontal="center" vertical="center" wrapText="1"/>
    </xf>
    <xf numFmtId="4" fontId="19" fillId="0" borderId="1" xfId="0" applyNumberFormat="1" applyFont="1" applyFill="1" applyBorder="1" applyAlignment="1">
      <alignment horizontal="center" vertical="top"/>
    </xf>
    <xf numFmtId="2" fontId="19" fillId="0" borderId="1" xfId="0" applyNumberFormat="1" applyFont="1" applyFill="1" applyBorder="1" applyAlignment="1">
      <alignment horizontal="center" vertical="top" wrapText="1"/>
    </xf>
    <xf numFmtId="16" fontId="16" fillId="0" borderId="1" xfId="0" applyNumberFormat="1" applyFont="1" applyFill="1" applyBorder="1" applyAlignment="1">
      <alignment horizontal="left" vertical="top" wrapText="1"/>
    </xf>
    <xf numFmtId="49" fontId="16" fillId="0" borderId="1" xfId="0" applyNumberFormat="1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vertical="top" wrapText="1"/>
    </xf>
    <xf numFmtId="0" fontId="18" fillId="0" borderId="1" xfId="0" applyFont="1" applyBorder="1" applyAlignment="1">
      <alignment vertical="top" wrapText="1"/>
    </xf>
    <xf numFmtId="4" fontId="21" fillId="0" borderId="1" xfId="0" applyNumberFormat="1" applyFont="1" applyFill="1" applyBorder="1" applyAlignment="1">
      <alignment vertical="top" wrapText="1"/>
    </xf>
    <xf numFmtId="0" fontId="11" fillId="0" borderId="0" xfId="0" applyFont="1" applyFill="1" applyAlignment="1">
      <alignment vertical="center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vertical="top" wrapText="1"/>
    </xf>
    <xf numFmtId="2" fontId="16" fillId="0" borderId="1" xfId="0" applyNumberFormat="1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16" fillId="0" borderId="1" xfId="1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4" fontId="22" fillId="0" borderId="2" xfId="0" applyNumberFormat="1" applyFont="1" applyFill="1" applyBorder="1" applyAlignment="1">
      <alignment horizontal="center" vertical="center" wrapText="1"/>
    </xf>
    <xf numFmtId="0" fontId="20" fillId="0" borderId="2" xfId="0" applyFont="1" applyFill="1" applyBorder="1" applyAlignment="1">
      <alignment horizontal="left" vertical="top" wrapText="1"/>
    </xf>
    <xf numFmtId="0" fontId="16" fillId="2" borderId="2" xfId="1" applyFont="1" applyFill="1" applyBorder="1" applyAlignment="1">
      <alignment vertical="top" wrapText="1"/>
    </xf>
    <xf numFmtId="0" fontId="16" fillId="2" borderId="2" xfId="0" applyFont="1" applyFill="1" applyBorder="1" applyAlignment="1">
      <alignment horizontal="center" vertical="top" wrapText="1"/>
    </xf>
    <xf numFmtId="0" fontId="18" fillId="2" borderId="2" xfId="0" applyFont="1" applyFill="1" applyBorder="1" applyAlignment="1">
      <alignment horizontal="center" vertical="top" wrapText="1"/>
    </xf>
    <xf numFmtId="0" fontId="21" fillId="2" borderId="2" xfId="0" applyFont="1" applyFill="1" applyBorder="1" applyAlignment="1">
      <alignment horizontal="center" vertical="top" wrapText="1"/>
    </xf>
    <xf numFmtId="4" fontId="21" fillId="2" borderId="2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/>
    <xf numFmtId="2" fontId="19" fillId="0" borderId="1" xfId="0" applyNumberFormat="1" applyFont="1" applyFill="1" applyBorder="1" applyAlignment="1">
      <alignment horizontal="center" vertical="top"/>
    </xf>
    <xf numFmtId="0" fontId="16" fillId="0" borderId="1" xfId="0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4" fontId="15" fillId="0" borderId="4" xfId="0" applyNumberFormat="1" applyFont="1" applyFill="1" applyBorder="1" applyAlignment="1">
      <alignment horizontal="center" vertical="top" wrapText="1"/>
    </xf>
    <xf numFmtId="2" fontId="16" fillId="0" borderId="4" xfId="0" applyNumberFormat="1" applyFont="1" applyFill="1" applyBorder="1" applyAlignment="1">
      <alignment horizontal="center" vertical="top" wrapText="1"/>
    </xf>
    <xf numFmtId="4" fontId="22" fillId="0" borderId="4" xfId="0" applyNumberFormat="1" applyFont="1" applyFill="1" applyBorder="1" applyAlignment="1">
      <alignment horizontal="center" vertical="top" wrapText="1"/>
    </xf>
    <xf numFmtId="2" fontId="22" fillId="0" borderId="4" xfId="0" applyNumberFormat="1" applyFont="1" applyFill="1" applyBorder="1" applyAlignment="1">
      <alignment horizontal="center" vertical="top" wrapText="1"/>
    </xf>
    <xf numFmtId="0" fontId="31" fillId="0" borderId="10" xfId="0" applyFont="1" applyFill="1" applyBorder="1" applyAlignment="1">
      <alignment horizontal="left"/>
    </xf>
    <xf numFmtId="0" fontId="0" fillId="0" borderId="10" xfId="0" applyBorder="1" applyAlignment="1"/>
    <xf numFmtId="4" fontId="17" fillId="0" borderId="0" xfId="0" applyNumberFormat="1" applyFont="1" applyFill="1" applyBorder="1" applyAlignment="1">
      <alignment horizontal="right" vertical="top" wrapText="1"/>
    </xf>
    <xf numFmtId="0" fontId="11" fillId="0" borderId="0" xfId="0" applyFont="1" applyFill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top" wrapText="1"/>
    </xf>
    <xf numFmtId="0" fontId="14" fillId="0" borderId="1" xfId="0" applyFont="1" applyFill="1" applyBorder="1" applyAlignment="1">
      <alignment horizontal="center" vertical="top" wrapText="1"/>
    </xf>
    <xf numFmtId="0" fontId="27" fillId="0" borderId="0" xfId="0" applyFont="1" applyFill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top" wrapText="1"/>
    </xf>
    <xf numFmtId="4" fontId="15" fillId="0" borderId="1" xfId="0" applyNumberFormat="1" applyFont="1" applyFill="1" applyBorder="1" applyAlignment="1">
      <alignment horizontal="center" vertical="top" wrapText="1"/>
    </xf>
    <xf numFmtId="0" fontId="18" fillId="0" borderId="1" xfId="0" applyFont="1" applyFill="1" applyBorder="1" applyAlignment="1">
      <alignment horizontal="center" vertical="top" wrapText="1"/>
    </xf>
    <xf numFmtId="2" fontId="16" fillId="0" borderId="1" xfId="0" applyNumberFormat="1" applyFont="1" applyFill="1" applyBorder="1" applyAlignment="1">
      <alignment horizontal="center" vertical="top" wrapText="1"/>
    </xf>
    <xf numFmtId="0" fontId="16" fillId="0" borderId="1" xfId="0" applyFont="1" applyFill="1" applyBorder="1" applyAlignment="1">
      <alignment vertical="top" wrapText="1"/>
    </xf>
    <xf numFmtId="0" fontId="18" fillId="0" borderId="1" xfId="0" applyFont="1" applyFill="1" applyBorder="1" applyAlignment="1">
      <alignment vertical="top" wrapText="1"/>
    </xf>
    <xf numFmtId="0" fontId="16" fillId="0" borderId="4" xfId="0" applyFont="1" applyFill="1" applyBorder="1" applyAlignment="1">
      <alignment horizontal="center" vertical="top" wrapText="1"/>
    </xf>
    <xf numFmtId="0" fontId="16" fillId="0" borderId="5" xfId="0" applyFont="1" applyFill="1" applyBorder="1" applyAlignment="1">
      <alignment horizontal="center" vertical="top" wrapText="1"/>
    </xf>
    <xf numFmtId="0" fontId="16" fillId="0" borderId="2" xfId="0" applyFont="1" applyFill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31" fillId="0" borderId="10" xfId="0" applyFont="1" applyFill="1" applyBorder="1" applyAlignment="1"/>
    <xf numFmtId="0" fontId="23" fillId="0" borderId="5" xfId="0" applyFont="1" applyFill="1" applyBorder="1" applyAlignment="1">
      <alignment horizontal="center" vertical="top" wrapText="1"/>
    </xf>
    <xf numFmtId="0" fontId="23" fillId="0" borderId="2" xfId="0" applyFont="1" applyFill="1" applyBorder="1" applyAlignment="1">
      <alignment horizontal="center" vertical="top" wrapText="1"/>
    </xf>
    <xf numFmtId="4" fontId="21" fillId="0" borderId="1" xfId="0" applyNumberFormat="1" applyFont="1" applyFill="1" applyBorder="1" applyAlignment="1">
      <alignment horizontal="center" vertical="top" wrapText="1"/>
    </xf>
    <xf numFmtId="0" fontId="21" fillId="0" borderId="4" xfId="0" applyFont="1" applyFill="1" applyBorder="1" applyAlignment="1">
      <alignment horizontal="center" vertical="top" wrapText="1"/>
    </xf>
    <xf numFmtId="0" fontId="21" fillId="0" borderId="5" xfId="0" applyFont="1" applyFill="1" applyBorder="1" applyAlignment="1">
      <alignment horizontal="center" vertical="top" wrapText="1"/>
    </xf>
    <xf numFmtId="0" fontId="21" fillId="0" borderId="2" xfId="0" applyFont="1" applyFill="1" applyBorder="1" applyAlignment="1">
      <alignment horizontal="center" vertical="top" wrapText="1"/>
    </xf>
    <xf numFmtId="0" fontId="23" fillId="0" borderId="1" xfId="0" applyFont="1" applyFill="1" applyBorder="1" applyAlignment="1">
      <alignment horizontal="center" vertical="top" wrapText="1"/>
    </xf>
    <xf numFmtId="0" fontId="21" fillId="0" borderId="1" xfId="0" applyFont="1" applyFill="1" applyBorder="1" applyAlignment="1">
      <alignment horizontal="center" vertical="top" wrapText="1"/>
    </xf>
    <xf numFmtId="0" fontId="0" fillId="0" borderId="1" xfId="0" applyBorder="1" applyAlignment="1">
      <alignment horizontal="center"/>
    </xf>
    <xf numFmtId="0" fontId="29" fillId="0" borderId="1" xfId="0" applyFont="1" applyBorder="1" applyAlignment="1">
      <alignment horizontal="center"/>
    </xf>
    <xf numFmtId="0" fontId="16" fillId="0" borderId="1" xfId="1" applyFont="1" applyFill="1" applyBorder="1" applyAlignment="1">
      <alignment horizontal="left" vertical="top" wrapText="1"/>
    </xf>
    <xf numFmtId="0" fontId="16" fillId="0" borderId="1" xfId="0" applyFont="1" applyFill="1" applyBorder="1" applyAlignment="1">
      <alignment horizontal="left" vertical="top" wrapText="1"/>
    </xf>
    <xf numFmtId="0" fontId="18" fillId="0" borderId="1" xfId="0" applyFont="1" applyFill="1" applyBorder="1" applyAlignment="1">
      <alignment horizontal="left" vertical="top" wrapText="1"/>
    </xf>
    <xf numFmtId="0" fontId="14" fillId="0" borderId="1" xfId="0" applyFont="1" applyFill="1" applyBorder="1" applyAlignment="1">
      <alignment vertical="top" wrapText="1"/>
    </xf>
    <xf numFmtId="0" fontId="14" fillId="0" borderId="11" xfId="0" applyFont="1" applyFill="1" applyBorder="1" applyAlignment="1">
      <alignment vertical="top" wrapText="1"/>
    </xf>
    <xf numFmtId="0" fontId="14" fillId="0" borderId="12" xfId="0" applyFont="1" applyFill="1" applyBorder="1" applyAlignment="1">
      <alignment vertical="top" wrapText="1"/>
    </xf>
    <xf numFmtId="0" fontId="14" fillId="0" borderId="9" xfId="0" applyFont="1" applyFill="1" applyBorder="1" applyAlignment="1">
      <alignment vertical="top" wrapText="1"/>
    </xf>
    <xf numFmtId="0" fontId="14" fillId="0" borderId="1" xfId="0" applyFont="1" applyFill="1" applyBorder="1" applyAlignment="1">
      <alignment horizontal="left" vertical="top" wrapText="1"/>
    </xf>
    <xf numFmtId="0" fontId="20" fillId="0" borderId="1" xfId="0" applyFont="1" applyFill="1" applyBorder="1" applyAlignment="1">
      <alignment horizontal="left" vertical="top" wrapText="1"/>
    </xf>
    <xf numFmtId="0" fontId="19" fillId="0" borderId="1" xfId="0" applyFont="1" applyFill="1" applyBorder="1" applyAlignment="1">
      <alignment horizontal="left" vertical="top" wrapText="1"/>
    </xf>
    <xf numFmtId="0" fontId="11" fillId="0" borderId="0" xfId="0" applyFont="1" applyFill="1" applyAlignment="1">
      <alignment horizontal="left" vertical="center"/>
    </xf>
  </cellXfs>
  <cellStyles count="2">
    <cellStyle name="Обычный" xfId="0" builtinId="0"/>
    <cellStyle name="Обычный_Рішення Благоустрій листопад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4"/>
  <sheetViews>
    <sheetView tabSelected="1" view="pageLayout" topLeftCell="B1" zoomScale="60" zoomScaleNormal="82" zoomScaleSheetLayoutView="70" zoomScalePageLayoutView="60" workbookViewId="0">
      <selection activeCell="F1" sqref="F1"/>
    </sheetView>
  </sheetViews>
  <sheetFormatPr defaultColWidth="9.140625" defaultRowHeight="12.75" x14ac:dyDescent="0.2"/>
  <cols>
    <col min="1" max="1" width="6.85546875" style="4" customWidth="1"/>
    <col min="2" max="2" width="30.28515625" style="4" customWidth="1"/>
    <col min="3" max="3" width="31.42578125" style="4" customWidth="1"/>
    <col min="4" max="4" width="15.28515625" style="4" customWidth="1"/>
    <col min="5" max="5" width="24.5703125" style="4" customWidth="1"/>
    <col min="6" max="6" width="31.7109375" style="4" customWidth="1"/>
    <col min="7" max="7" width="21" style="4" customWidth="1"/>
    <col min="8" max="8" width="20.5703125" style="4" customWidth="1"/>
    <col min="9" max="9" width="21.140625" style="4" customWidth="1"/>
    <col min="10" max="10" width="23.7109375" style="4" customWidth="1"/>
    <col min="11" max="11" width="36.140625" style="4" customWidth="1"/>
    <col min="12" max="12" width="11.5703125" style="4" hidden="1" customWidth="1"/>
    <col min="13" max="13" width="10.7109375" style="4" bestFit="1" customWidth="1"/>
    <col min="14" max="14" width="39" style="4" customWidth="1"/>
    <col min="15" max="16384" width="9.140625" style="4"/>
  </cols>
  <sheetData>
    <row r="1" spans="1:13" ht="70.5" customHeight="1" x14ac:dyDescent="0.4">
      <c r="A1" s="1"/>
      <c r="B1" s="1"/>
      <c r="C1" s="1"/>
      <c r="D1" s="1"/>
      <c r="E1" s="1"/>
      <c r="F1" s="2" t="s">
        <v>18</v>
      </c>
      <c r="G1" s="3"/>
      <c r="J1" s="98" t="s">
        <v>88</v>
      </c>
      <c r="K1" s="98"/>
      <c r="L1" s="70"/>
      <c r="M1" s="70"/>
    </row>
    <row r="2" spans="1:13" ht="27.75" customHeight="1" x14ac:dyDescent="0.4">
      <c r="A2" s="1"/>
      <c r="B2" s="1"/>
      <c r="C2" s="5"/>
      <c r="D2" s="1"/>
      <c r="E2" s="1"/>
      <c r="F2" s="3"/>
      <c r="G2" s="3"/>
      <c r="H2" s="3"/>
      <c r="I2" s="2"/>
      <c r="J2" s="135" t="s">
        <v>92</v>
      </c>
      <c r="K2" s="2"/>
    </row>
    <row r="3" spans="1:13" ht="87" customHeight="1" x14ac:dyDescent="0.2">
      <c r="A3" s="101" t="s">
        <v>46</v>
      </c>
      <c r="B3" s="101"/>
      <c r="C3" s="101"/>
      <c r="D3" s="101"/>
      <c r="E3" s="101"/>
      <c r="F3" s="101"/>
      <c r="G3" s="101"/>
      <c r="H3" s="101"/>
      <c r="I3" s="101"/>
      <c r="J3" s="101"/>
      <c r="K3" s="101"/>
    </row>
    <row r="4" spans="1:13" ht="24.75" hidden="1" customHeight="1" x14ac:dyDescent="0.2">
      <c r="A4" s="101"/>
      <c r="B4" s="101"/>
      <c r="C4" s="101"/>
      <c r="D4" s="101"/>
      <c r="E4" s="101"/>
      <c r="F4" s="101"/>
      <c r="G4" s="101"/>
      <c r="H4" s="101"/>
      <c r="I4" s="101"/>
      <c r="J4" s="101"/>
      <c r="K4" s="101"/>
    </row>
    <row r="5" spans="1:13" ht="26.25" customHeight="1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</row>
    <row r="6" spans="1:13" ht="30.75" customHeight="1" x14ac:dyDescent="0.2">
      <c r="A6" s="99" t="s">
        <v>12</v>
      </c>
      <c r="B6" s="99" t="s">
        <v>0</v>
      </c>
      <c r="C6" s="99" t="s">
        <v>1</v>
      </c>
      <c r="D6" s="99" t="s">
        <v>22</v>
      </c>
      <c r="E6" s="99" t="s">
        <v>2</v>
      </c>
      <c r="F6" s="99" t="s">
        <v>54</v>
      </c>
      <c r="G6" s="99" t="s">
        <v>20</v>
      </c>
      <c r="H6" s="99"/>
      <c r="I6" s="99"/>
      <c r="J6" s="99"/>
      <c r="K6" s="99" t="s">
        <v>21</v>
      </c>
    </row>
    <row r="7" spans="1:13" ht="36.75" customHeight="1" x14ac:dyDescent="0.2">
      <c r="A7" s="99"/>
      <c r="B7" s="99"/>
      <c r="C7" s="99"/>
      <c r="D7" s="99"/>
      <c r="E7" s="99"/>
      <c r="F7" s="99"/>
      <c r="G7" s="99"/>
      <c r="H7" s="99"/>
      <c r="I7" s="99"/>
      <c r="J7" s="99"/>
      <c r="K7" s="99"/>
    </row>
    <row r="8" spans="1:13" ht="15.75" customHeight="1" x14ac:dyDescent="0.2">
      <c r="A8" s="99"/>
      <c r="B8" s="99"/>
      <c r="C8" s="99"/>
      <c r="D8" s="99"/>
      <c r="E8" s="99"/>
      <c r="F8" s="99"/>
      <c r="G8" s="99" t="s">
        <v>7</v>
      </c>
      <c r="H8" s="100" t="s">
        <v>8</v>
      </c>
      <c r="I8" s="100" t="s">
        <v>9</v>
      </c>
      <c r="J8" s="100" t="s">
        <v>13</v>
      </c>
      <c r="K8" s="99"/>
      <c r="L8" s="7"/>
    </row>
    <row r="9" spans="1:13" ht="21" customHeight="1" x14ac:dyDescent="0.2">
      <c r="A9" s="99"/>
      <c r="B9" s="99"/>
      <c r="C9" s="99"/>
      <c r="D9" s="99"/>
      <c r="E9" s="99"/>
      <c r="F9" s="99"/>
      <c r="G9" s="99"/>
      <c r="H9" s="100"/>
      <c r="I9" s="100"/>
      <c r="J9" s="100"/>
      <c r="K9" s="99"/>
    </row>
    <row r="10" spans="1:13" ht="33.75" customHeight="1" x14ac:dyDescent="0.2">
      <c r="A10" s="15">
        <v>1</v>
      </c>
      <c r="B10" s="15">
        <v>2</v>
      </c>
      <c r="C10" s="15">
        <v>3</v>
      </c>
      <c r="D10" s="15">
        <v>4</v>
      </c>
      <c r="E10" s="15">
        <v>5</v>
      </c>
      <c r="F10" s="15">
        <v>6</v>
      </c>
      <c r="G10" s="15">
        <v>7</v>
      </c>
      <c r="H10" s="16">
        <v>8</v>
      </c>
      <c r="I10" s="16">
        <v>9</v>
      </c>
      <c r="J10" s="16">
        <v>10</v>
      </c>
      <c r="K10" s="15">
        <v>11</v>
      </c>
    </row>
    <row r="11" spans="1:13" ht="7.5" hidden="1" customHeight="1" x14ac:dyDescent="0.2">
      <c r="A11" s="17"/>
      <c r="B11" s="18"/>
      <c r="C11" s="19"/>
      <c r="D11" s="19"/>
      <c r="E11" s="19"/>
      <c r="F11" s="19"/>
      <c r="G11" s="19"/>
      <c r="H11" s="20"/>
      <c r="I11" s="20"/>
      <c r="J11" s="20"/>
      <c r="K11" s="21"/>
    </row>
    <row r="12" spans="1:13" ht="7.5" hidden="1" customHeight="1" x14ac:dyDescent="0.2">
      <c r="A12" s="17"/>
      <c r="B12" s="18"/>
      <c r="C12" s="19"/>
      <c r="D12" s="19"/>
      <c r="E12" s="19"/>
      <c r="F12" s="19"/>
      <c r="G12" s="19"/>
      <c r="H12" s="20"/>
      <c r="I12" s="20"/>
      <c r="J12" s="20"/>
      <c r="K12" s="21"/>
    </row>
    <row r="13" spans="1:13" ht="7.5" hidden="1" customHeight="1" x14ac:dyDescent="0.2">
      <c r="A13" s="17"/>
      <c r="B13" s="18"/>
      <c r="C13" s="19"/>
      <c r="D13" s="19"/>
      <c r="E13" s="19"/>
      <c r="F13" s="19"/>
      <c r="G13" s="19"/>
      <c r="H13" s="20"/>
      <c r="I13" s="20"/>
      <c r="J13" s="20"/>
      <c r="K13" s="21"/>
    </row>
    <row r="14" spans="1:13" ht="7.5" hidden="1" customHeight="1" x14ac:dyDescent="0.2">
      <c r="A14" s="17"/>
      <c r="B14" s="18"/>
      <c r="C14" s="19"/>
      <c r="D14" s="19"/>
      <c r="E14" s="19"/>
      <c r="F14" s="19"/>
      <c r="G14" s="19"/>
      <c r="H14" s="20"/>
      <c r="I14" s="20"/>
      <c r="J14" s="20"/>
      <c r="K14" s="21"/>
    </row>
    <row r="15" spans="1:13" ht="7.5" hidden="1" customHeight="1" x14ac:dyDescent="0.2">
      <c r="A15" s="17"/>
      <c r="B15" s="18"/>
      <c r="C15" s="19"/>
      <c r="D15" s="19"/>
      <c r="E15" s="19"/>
      <c r="F15" s="19"/>
      <c r="G15" s="19"/>
      <c r="H15" s="20"/>
      <c r="I15" s="20"/>
      <c r="J15" s="20"/>
      <c r="K15" s="21"/>
    </row>
    <row r="16" spans="1:13" ht="57.75" customHeight="1" x14ac:dyDescent="0.2">
      <c r="A16" s="102">
        <v>1</v>
      </c>
      <c r="B16" s="100" t="s">
        <v>14</v>
      </c>
      <c r="C16" s="22" t="s">
        <v>28</v>
      </c>
      <c r="D16" s="16" t="s">
        <v>5</v>
      </c>
      <c r="E16" s="102" t="s">
        <v>11</v>
      </c>
      <c r="F16" s="16" t="s">
        <v>3</v>
      </c>
      <c r="G16" s="23">
        <f>20000+8000+10000</f>
        <v>38000</v>
      </c>
      <c r="H16" s="24">
        <v>74700</v>
      </c>
      <c r="I16" s="24">
        <v>100000</v>
      </c>
      <c r="J16" s="24">
        <f>G16+H16+I16</f>
        <v>212700</v>
      </c>
      <c r="K16" s="102" t="s">
        <v>80</v>
      </c>
    </row>
    <row r="17" spans="1:11" ht="56.25" customHeight="1" x14ac:dyDescent="0.2">
      <c r="A17" s="102"/>
      <c r="B17" s="100"/>
      <c r="C17" s="22" t="s">
        <v>55</v>
      </c>
      <c r="D17" s="16" t="s">
        <v>5</v>
      </c>
      <c r="E17" s="104"/>
      <c r="F17" s="16" t="s">
        <v>3</v>
      </c>
      <c r="G17" s="23">
        <v>100</v>
      </c>
      <c r="H17" s="24">
        <v>120</v>
      </c>
      <c r="I17" s="24">
        <v>150</v>
      </c>
      <c r="J17" s="24">
        <f t="shared" ref="J17:J21" si="0">+G17+H17+I17</f>
        <v>370</v>
      </c>
      <c r="K17" s="102"/>
    </row>
    <row r="18" spans="1:11" ht="26.25" x14ac:dyDescent="0.2">
      <c r="A18" s="102"/>
      <c r="B18" s="100"/>
      <c r="C18" s="126" t="s">
        <v>53</v>
      </c>
      <c r="D18" s="102" t="s">
        <v>5</v>
      </c>
      <c r="E18" s="104"/>
      <c r="F18" s="16" t="s">
        <v>3</v>
      </c>
      <c r="G18" s="23">
        <v>50000</v>
      </c>
      <c r="H18" s="24">
        <f>55000-1700</f>
        <v>53300</v>
      </c>
      <c r="I18" s="24">
        <v>60000</v>
      </c>
      <c r="J18" s="24">
        <f t="shared" si="0"/>
        <v>163300</v>
      </c>
      <c r="K18" s="102"/>
    </row>
    <row r="19" spans="1:11" ht="81" customHeight="1" x14ac:dyDescent="0.2">
      <c r="A19" s="102"/>
      <c r="B19" s="100"/>
      <c r="C19" s="127"/>
      <c r="D19" s="104"/>
      <c r="E19" s="104"/>
      <c r="F19" s="16" t="s">
        <v>27</v>
      </c>
      <c r="G19" s="23">
        <v>200</v>
      </c>
      <c r="H19" s="24">
        <v>200</v>
      </c>
      <c r="I19" s="24">
        <v>200</v>
      </c>
      <c r="J19" s="24">
        <f t="shared" si="0"/>
        <v>600</v>
      </c>
      <c r="K19" s="102"/>
    </row>
    <row r="20" spans="1:11" ht="56.25" customHeight="1" x14ac:dyDescent="0.2">
      <c r="A20" s="102"/>
      <c r="B20" s="100"/>
      <c r="C20" s="65" t="s">
        <v>29</v>
      </c>
      <c r="D20" s="16" t="s">
        <v>5</v>
      </c>
      <c r="E20" s="104"/>
      <c r="F20" s="16" t="s">
        <v>3</v>
      </c>
      <c r="G20" s="23">
        <v>780</v>
      </c>
      <c r="H20" s="24">
        <v>1000</v>
      </c>
      <c r="I20" s="24">
        <v>1500</v>
      </c>
      <c r="J20" s="24">
        <f t="shared" si="0"/>
        <v>3280</v>
      </c>
      <c r="K20" s="102"/>
    </row>
    <row r="21" spans="1:11" ht="78.75" x14ac:dyDescent="0.2">
      <c r="A21" s="102"/>
      <c r="B21" s="100"/>
      <c r="C21" s="66" t="s">
        <v>45</v>
      </c>
      <c r="D21" s="16" t="s">
        <v>5</v>
      </c>
      <c r="E21" s="104"/>
      <c r="F21" s="16" t="s">
        <v>4</v>
      </c>
      <c r="G21" s="24">
        <v>1500</v>
      </c>
      <c r="H21" s="24">
        <v>0</v>
      </c>
      <c r="I21" s="24">
        <v>0</v>
      </c>
      <c r="J21" s="24">
        <f t="shared" si="0"/>
        <v>1500</v>
      </c>
      <c r="K21" s="102"/>
    </row>
    <row r="22" spans="1:11" ht="261.75" customHeight="1" x14ac:dyDescent="0.2">
      <c r="A22" s="102"/>
      <c r="B22" s="100"/>
      <c r="C22" s="106" t="s">
        <v>37</v>
      </c>
      <c r="D22" s="102" t="s">
        <v>5</v>
      </c>
      <c r="E22" s="104"/>
      <c r="F22" s="16" t="s">
        <v>56</v>
      </c>
      <c r="G22" s="23">
        <v>2000</v>
      </c>
      <c r="H22" s="24">
        <v>2000</v>
      </c>
      <c r="I22" s="24">
        <v>2000</v>
      </c>
      <c r="J22" s="24">
        <f>+G22+H22+I22</f>
        <v>6000</v>
      </c>
      <c r="K22" s="102"/>
    </row>
    <row r="23" spans="1:11" ht="36" customHeight="1" x14ac:dyDescent="0.2">
      <c r="A23" s="102"/>
      <c r="B23" s="100"/>
      <c r="C23" s="107"/>
      <c r="D23" s="104"/>
      <c r="E23" s="104"/>
      <c r="F23" s="16" t="s">
        <v>4</v>
      </c>
      <c r="G23" s="91">
        <v>2000</v>
      </c>
      <c r="H23" s="92">
        <v>2000</v>
      </c>
      <c r="I23" s="92">
        <v>2000</v>
      </c>
      <c r="J23" s="91">
        <f>G23+H23+I23</f>
        <v>6000</v>
      </c>
      <c r="K23" s="108"/>
    </row>
    <row r="24" spans="1:11" ht="26.25" customHeight="1" x14ac:dyDescent="0.2">
      <c r="A24" s="27"/>
      <c r="B24" s="28"/>
      <c r="C24" s="29"/>
      <c r="D24" s="30"/>
      <c r="E24" s="27"/>
      <c r="F24" s="30"/>
      <c r="G24" s="97" t="s">
        <v>89</v>
      </c>
      <c r="H24" s="97"/>
      <c r="I24" s="97"/>
      <c r="J24" s="97"/>
      <c r="K24" s="97"/>
    </row>
    <row r="25" spans="1:11" ht="37.5" customHeight="1" x14ac:dyDescent="0.2">
      <c r="A25" s="31">
        <v>1</v>
      </c>
      <c r="B25" s="31">
        <v>2</v>
      </c>
      <c r="C25" s="31">
        <v>3</v>
      </c>
      <c r="D25" s="31">
        <v>4</v>
      </c>
      <c r="E25" s="31">
        <v>5</v>
      </c>
      <c r="F25" s="31">
        <v>6</v>
      </c>
      <c r="G25" s="15">
        <v>7</v>
      </c>
      <c r="H25" s="89">
        <v>8</v>
      </c>
      <c r="I25" s="89">
        <v>9</v>
      </c>
      <c r="J25" s="89">
        <v>10</v>
      </c>
      <c r="K25" s="15">
        <v>11</v>
      </c>
    </row>
    <row r="26" spans="1:11" ht="37.5" customHeight="1" x14ac:dyDescent="0.2">
      <c r="A26" s="102"/>
      <c r="B26" s="104"/>
      <c r="C26" s="106" t="s">
        <v>47</v>
      </c>
      <c r="D26" s="102" t="s">
        <v>5</v>
      </c>
      <c r="E26" s="102" t="s">
        <v>38</v>
      </c>
      <c r="F26" s="102" t="s">
        <v>59</v>
      </c>
      <c r="G26" s="103">
        <v>50</v>
      </c>
      <c r="H26" s="105">
        <v>200</v>
      </c>
      <c r="I26" s="105">
        <v>200</v>
      </c>
      <c r="J26" s="103">
        <v>450</v>
      </c>
      <c r="K26" s="102" t="s">
        <v>58</v>
      </c>
    </row>
    <row r="27" spans="1:11" ht="37.5" customHeight="1" x14ac:dyDescent="0.2">
      <c r="A27" s="102"/>
      <c r="B27" s="104"/>
      <c r="C27" s="106"/>
      <c r="D27" s="102"/>
      <c r="E27" s="102"/>
      <c r="F27" s="102"/>
      <c r="G27" s="104"/>
      <c r="H27" s="105">
        <v>0</v>
      </c>
      <c r="I27" s="105">
        <v>0</v>
      </c>
      <c r="J27" s="104"/>
      <c r="K27" s="102"/>
    </row>
    <row r="28" spans="1:11" ht="306.75" customHeight="1" x14ac:dyDescent="0.2">
      <c r="A28" s="102"/>
      <c r="B28" s="104"/>
      <c r="C28" s="106"/>
      <c r="D28" s="102"/>
      <c r="E28" s="102"/>
      <c r="F28" s="102"/>
      <c r="G28" s="104"/>
      <c r="H28" s="105">
        <v>0</v>
      </c>
      <c r="I28" s="105">
        <v>0</v>
      </c>
      <c r="J28" s="104"/>
      <c r="K28" s="102"/>
    </row>
    <row r="29" spans="1:11" ht="184.5" customHeight="1" x14ac:dyDescent="0.2">
      <c r="A29" s="102"/>
      <c r="B29" s="104"/>
      <c r="C29" s="106" t="s">
        <v>57</v>
      </c>
      <c r="D29" s="102" t="s">
        <v>5</v>
      </c>
      <c r="E29" s="102" t="s">
        <v>11</v>
      </c>
      <c r="F29" s="102" t="s">
        <v>4</v>
      </c>
      <c r="G29" s="103">
        <v>120</v>
      </c>
      <c r="H29" s="75">
        <v>0</v>
      </c>
      <c r="I29" s="75">
        <v>0</v>
      </c>
      <c r="J29" s="103">
        <v>120</v>
      </c>
      <c r="K29" s="102"/>
    </row>
    <row r="30" spans="1:11" ht="64.5" hidden="1" customHeight="1" x14ac:dyDescent="0.2">
      <c r="A30" s="42"/>
      <c r="B30" s="67"/>
      <c r="C30" s="106"/>
      <c r="D30" s="102"/>
      <c r="E30" s="102"/>
      <c r="F30" s="104"/>
      <c r="G30" s="104"/>
      <c r="H30" s="75">
        <v>0</v>
      </c>
      <c r="I30" s="75">
        <v>0</v>
      </c>
      <c r="J30" s="104"/>
      <c r="K30" s="102"/>
    </row>
    <row r="31" spans="1:11" ht="7.5" hidden="1" customHeight="1" x14ac:dyDescent="0.2">
      <c r="A31" s="43"/>
      <c r="B31" s="67"/>
      <c r="C31" s="106"/>
      <c r="D31" s="102"/>
      <c r="E31" s="102"/>
      <c r="F31" s="104"/>
      <c r="G31" s="104"/>
      <c r="H31" s="75">
        <v>0</v>
      </c>
      <c r="I31" s="75">
        <v>0</v>
      </c>
      <c r="J31" s="104"/>
      <c r="K31" s="102"/>
    </row>
    <row r="32" spans="1:11" ht="43.5" customHeight="1" x14ac:dyDescent="0.2">
      <c r="A32" s="100" t="s">
        <v>13</v>
      </c>
      <c r="B32" s="100"/>
      <c r="C32" s="100"/>
      <c r="D32" s="100"/>
      <c r="E32" s="100"/>
      <c r="F32" s="16" t="s">
        <v>3</v>
      </c>
      <c r="G32" s="25">
        <f>G16+G17+G18+G20+G21+G23+G29</f>
        <v>92500</v>
      </c>
      <c r="H32" s="25">
        <f>H16+H17+H18+H20+H21+H23+H29</f>
        <v>131120</v>
      </c>
      <c r="I32" s="25">
        <f>I16+I17+I18+I20+I21+I23+I29</f>
        <v>163650</v>
      </c>
      <c r="J32" s="25">
        <f>J16+J17+J18+J20+J21+J23+J29</f>
        <v>387270</v>
      </c>
      <c r="K32" s="102"/>
    </row>
    <row r="33" spans="1:15" ht="66" customHeight="1" x14ac:dyDescent="0.2">
      <c r="A33" s="100"/>
      <c r="B33" s="100"/>
      <c r="C33" s="100"/>
      <c r="D33" s="100"/>
      <c r="E33" s="100"/>
      <c r="F33" s="26" t="s">
        <v>27</v>
      </c>
      <c r="G33" s="25">
        <f>G19</f>
        <v>200</v>
      </c>
      <c r="H33" s="25">
        <f>H19</f>
        <v>200</v>
      </c>
      <c r="I33" s="25">
        <f>I19</f>
        <v>200</v>
      </c>
      <c r="J33" s="25">
        <f>J19</f>
        <v>600</v>
      </c>
      <c r="K33" s="102"/>
    </row>
    <row r="34" spans="1:15" ht="260.25" customHeight="1" x14ac:dyDescent="0.2">
      <c r="A34" s="100"/>
      <c r="B34" s="100"/>
      <c r="C34" s="100"/>
      <c r="D34" s="100"/>
      <c r="E34" s="100"/>
      <c r="F34" s="90" t="s">
        <v>60</v>
      </c>
      <c r="G34" s="93">
        <f>G22</f>
        <v>2000</v>
      </c>
      <c r="H34" s="94">
        <v>2000</v>
      </c>
      <c r="I34" s="94">
        <v>2000</v>
      </c>
      <c r="J34" s="93">
        <f>J22</f>
        <v>6000</v>
      </c>
      <c r="K34" s="108"/>
    </row>
    <row r="35" spans="1:15" ht="26.25" x14ac:dyDescent="0.2">
      <c r="A35" s="27"/>
      <c r="B35" s="28"/>
      <c r="C35" s="29"/>
      <c r="D35" s="30"/>
      <c r="E35" s="27"/>
      <c r="F35" s="45"/>
      <c r="G35" s="97" t="s">
        <v>90</v>
      </c>
      <c r="H35" s="97"/>
      <c r="I35" s="97"/>
      <c r="J35" s="97"/>
      <c r="K35" s="97"/>
    </row>
    <row r="36" spans="1:15" ht="26.25" x14ac:dyDescent="0.2">
      <c r="A36" s="31">
        <v>1</v>
      </c>
      <c r="B36" s="31">
        <v>2</v>
      </c>
      <c r="C36" s="31">
        <v>3</v>
      </c>
      <c r="D36" s="31">
        <v>4</v>
      </c>
      <c r="E36" s="31">
        <v>5</v>
      </c>
      <c r="F36" s="15">
        <v>6</v>
      </c>
      <c r="G36" s="15">
        <v>7</v>
      </c>
      <c r="H36" s="89">
        <v>8</v>
      </c>
      <c r="I36" s="89">
        <v>9</v>
      </c>
      <c r="J36" s="89">
        <v>10</v>
      </c>
      <c r="K36" s="15">
        <v>11</v>
      </c>
    </row>
    <row r="37" spans="1:15" ht="327.75" customHeight="1" x14ac:dyDescent="0.2">
      <c r="A37" s="100"/>
      <c r="B37" s="100"/>
      <c r="C37" s="100"/>
      <c r="D37" s="100"/>
      <c r="E37" s="100"/>
      <c r="F37" s="32" t="s">
        <v>59</v>
      </c>
      <c r="G37" s="33">
        <f>G26</f>
        <v>50</v>
      </c>
      <c r="H37" s="34">
        <f>H26</f>
        <v>200</v>
      </c>
      <c r="I37" s="34">
        <f>I26</f>
        <v>200</v>
      </c>
      <c r="J37" s="35">
        <v>450</v>
      </c>
      <c r="K37" s="37"/>
    </row>
    <row r="38" spans="1:15" ht="217.5" customHeight="1" x14ac:dyDescent="0.2">
      <c r="A38" s="102">
        <v>2</v>
      </c>
      <c r="B38" s="100" t="s">
        <v>6</v>
      </c>
      <c r="C38" s="77" t="s">
        <v>61</v>
      </c>
      <c r="D38" s="72" t="s">
        <v>5</v>
      </c>
      <c r="E38" s="102" t="s">
        <v>11</v>
      </c>
      <c r="F38" s="76" t="s">
        <v>3</v>
      </c>
      <c r="G38" s="79">
        <v>15</v>
      </c>
      <c r="H38" s="79">
        <v>15</v>
      </c>
      <c r="I38" s="79">
        <v>15</v>
      </c>
      <c r="J38" s="79">
        <v>45</v>
      </c>
      <c r="K38" s="122"/>
      <c r="O38" s="4" t="s">
        <v>19</v>
      </c>
    </row>
    <row r="39" spans="1:15" ht="140.25" customHeight="1" x14ac:dyDescent="0.2">
      <c r="A39" s="102"/>
      <c r="B39" s="100"/>
      <c r="C39" s="38" t="s">
        <v>62</v>
      </c>
      <c r="D39" s="72" t="s">
        <v>5</v>
      </c>
      <c r="E39" s="102"/>
      <c r="F39" s="76" t="s">
        <v>3</v>
      </c>
      <c r="G39" s="79">
        <v>725</v>
      </c>
      <c r="H39" s="79">
        <v>725</v>
      </c>
      <c r="I39" s="79">
        <v>725</v>
      </c>
      <c r="J39" s="79">
        <v>2175</v>
      </c>
      <c r="K39" s="122"/>
    </row>
    <row r="40" spans="1:15" ht="144.75" customHeight="1" x14ac:dyDescent="0.2">
      <c r="A40" s="102"/>
      <c r="B40" s="100"/>
      <c r="C40" s="38" t="s">
        <v>30</v>
      </c>
      <c r="D40" s="72" t="s">
        <v>5</v>
      </c>
      <c r="E40" s="102"/>
      <c r="F40" s="76" t="s">
        <v>3</v>
      </c>
      <c r="G40" s="79">
        <v>1300</v>
      </c>
      <c r="H40" s="79">
        <v>3000</v>
      </c>
      <c r="I40" s="79">
        <v>3000</v>
      </c>
      <c r="J40" s="79">
        <f t="shared" ref="J40:J48" si="1">+G40+H40+I40</f>
        <v>7300</v>
      </c>
      <c r="K40" s="122"/>
    </row>
    <row r="41" spans="1:15" ht="118.5" customHeight="1" x14ac:dyDescent="0.2">
      <c r="A41" s="102"/>
      <c r="B41" s="100"/>
      <c r="C41" s="38" t="s">
        <v>63</v>
      </c>
      <c r="D41" s="72" t="s">
        <v>5</v>
      </c>
      <c r="E41" s="102"/>
      <c r="F41" s="76" t="s">
        <v>3</v>
      </c>
      <c r="G41" s="79">
        <v>1000</v>
      </c>
      <c r="H41" s="79">
        <v>750</v>
      </c>
      <c r="I41" s="79">
        <v>500</v>
      </c>
      <c r="J41" s="79">
        <f t="shared" si="1"/>
        <v>2250</v>
      </c>
      <c r="K41" s="122"/>
    </row>
    <row r="42" spans="1:15" ht="26.25" x14ac:dyDescent="0.2">
      <c r="A42" s="27"/>
      <c r="B42" s="28"/>
      <c r="C42" s="29"/>
      <c r="D42" s="30"/>
      <c r="E42" s="27"/>
      <c r="F42" s="30"/>
      <c r="G42" s="97" t="s">
        <v>90</v>
      </c>
      <c r="H42" s="97"/>
      <c r="I42" s="97"/>
      <c r="J42" s="97"/>
      <c r="K42" s="97"/>
    </row>
    <row r="43" spans="1:15" ht="26.25" x14ac:dyDescent="0.2">
      <c r="A43" s="15">
        <v>1</v>
      </c>
      <c r="B43" s="15">
        <v>2</v>
      </c>
      <c r="C43" s="15">
        <v>3</v>
      </c>
      <c r="D43" s="15">
        <v>4</v>
      </c>
      <c r="E43" s="15">
        <v>5</v>
      </c>
      <c r="F43" s="15">
        <v>6</v>
      </c>
      <c r="G43" s="15">
        <v>7</v>
      </c>
      <c r="H43" s="72">
        <v>8</v>
      </c>
      <c r="I43" s="72">
        <v>9</v>
      </c>
      <c r="J43" s="72">
        <v>10</v>
      </c>
      <c r="K43" s="15">
        <v>11</v>
      </c>
    </row>
    <row r="44" spans="1:15" ht="48" customHeight="1" x14ac:dyDescent="0.2">
      <c r="A44" s="108"/>
      <c r="B44" s="111"/>
      <c r="C44" s="125" t="s">
        <v>31</v>
      </c>
      <c r="D44" s="102" t="s">
        <v>5</v>
      </c>
      <c r="E44" s="108"/>
      <c r="F44" s="40" t="s">
        <v>27</v>
      </c>
      <c r="G44" s="39">
        <v>500</v>
      </c>
      <c r="H44" s="39">
        <v>600</v>
      </c>
      <c r="I44" s="39">
        <v>700</v>
      </c>
      <c r="J44" s="39">
        <f t="shared" si="1"/>
        <v>1800</v>
      </c>
      <c r="K44" s="118"/>
    </row>
    <row r="45" spans="1:15" ht="37.5" customHeight="1" x14ac:dyDescent="0.2">
      <c r="A45" s="109"/>
      <c r="B45" s="112"/>
      <c r="C45" s="125"/>
      <c r="D45" s="102"/>
      <c r="E45" s="109"/>
      <c r="F45" s="32" t="s">
        <v>3</v>
      </c>
      <c r="G45" s="39">
        <f>547.35+94.47</f>
        <v>641.82000000000005</v>
      </c>
      <c r="H45" s="39">
        <v>0</v>
      </c>
      <c r="I45" s="39">
        <v>0</v>
      </c>
      <c r="J45" s="39">
        <f t="shared" si="1"/>
        <v>641.82000000000005</v>
      </c>
      <c r="K45" s="119"/>
    </row>
    <row r="46" spans="1:15" ht="113.25" customHeight="1" x14ac:dyDescent="0.2">
      <c r="A46" s="109"/>
      <c r="B46" s="112"/>
      <c r="C46" s="36" t="s">
        <v>32</v>
      </c>
      <c r="D46" s="16" t="s">
        <v>5</v>
      </c>
      <c r="E46" s="109"/>
      <c r="F46" s="32" t="s">
        <v>3</v>
      </c>
      <c r="G46" s="39">
        <v>40</v>
      </c>
      <c r="H46" s="39">
        <v>40</v>
      </c>
      <c r="I46" s="39">
        <v>40</v>
      </c>
      <c r="J46" s="39">
        <f t="shared" si="1"/>
        <v>120</v>
      </c>
      <c r="K46" s="119"/>
    </row>
    <row r="47" spans="1:15" ht="255.75" customHeight="1" x14ac:dyDescent="0.2">
      <c r="A47" s="109"/>
      <c r="B47" s="112"/>
      <c r="C47" s="36" t="s">
        <v>64</v>
      </c>
      <c r="D47" s="16" t="s">
        <v>5</v>
      </c>
      <c r="E47" s="109"/>
      <c r="F47" s="32" t="s">
        <v>3</v>
      </c>
      <c r="G47" s="39">
        <v>190</v>
      </c>
      <c r="H47" s="39">
        <v>190</v>
      </c>
      <c r="I47" s="39">
        <v>190</v>
      </c>
      <c r="J47" s="39">
        <f t="shared" si="1"/>
        <v>570</v>
      </c>
      <c r="K47" s="119"/>
    </row>
    <row r="48" spans="1:15" ht="136.5" customHeight="1" x14ac:dyDescent="0.2">
      <c r="A48" s="110"/>
      <c r="B48" s="113"/>
      <c r="C48" s="44" t="s">
        <v>65</v>
      </c>
      <c r="D48" s="16" t="s">
        <v>5</v>
      </c>
      <c r="E48" s="110"/>
      <c r="F48" s="32" t="s">
        <v>3</v>
      </c>
      <c r="G48" s="39">
        <v>10</v>
      </c>
      <c r="H48" s="39">
        <v>10</v>
      </c>
      <c r="I48" s="39">
        <v>10</v>
      </c>
      <c r="J48" s="39">
        <f t="shared" si="1"/>
        <v>30</v>
      </c>
      <c r="K48" s="119"/>
    </row>
    <row r="49" spans="1:11" ht="33.75" customHeight="1" x14ac:dyDescent="0.2">
      <c r="A49" s="132" t="s">
        <v>13</v>
      </c>
      <c r="B49" s="132"/>
      <c r="C49" s="132"/>
      <c r="D49" s="132"/>
      <c r="E49" s="132"/>
      <c r="F49" s="32" t="s">
        <v>3</v>
      </c>
      <c r="G49" s="35">
        <f>G48+G47+G46+G41+G40+G39+G38+G45</f>
        <v>3921.82</v>
      </c>
      <c r="H49" s="35">
        <f>H48+H47+H46+H41+H40+H39+H38+H45</f>
        <v>4730</v>
      </c>
      <c r="I49" s="35">
        <f>I48+I47+I46+I41+I40+I39+I38+I45</f>
        <v>4480</v>
      </c>
      <c r="J49" s="35">
        <f>J48+J47+J46+J41+J40+J39+J38+J45</f>
        <v>13131.82</v>
      </c>
      <c r="K49" s="119"/>
    </row>
    <row r="50" spans="1:11" ht="52.5" x14ac:dyDescent="0.2">
      <c r="A50" s="132"/>
      <c r="B50" s="132"/>
      <c r="C50" s="132"/>
      <c r="D50" s="132"/>
      <c r="E50" s="132"/>
      <c r="F50" s="40" t="s">
        <v>27</v>
      </c>
      <c r="G50" s="35">
        <f>G44</f>
        <v>500</v>
      </c>
      <c r="H50" s="35">
        <f>H44</f>
        <v>600</v>
      </c>
      <c r="I50" s="35">
        <f>I44</f>
        <v>700</v>
      </c>
      <c r="J50" s="35">
        <f>G50+H50+I50</f>
        <v>1800</v>
      </c>
      <c r="K50" s="120"/>
    </row>
    <row r="51" spans="1:11" ht="178.5" customHeight="1" x14ac:dyDescent="0.2">
      <c r="A51" s="102">
        <v>3</v>
      </c>
      <c r="B51" s="132" t="s">
        <v>15</v>
      </c>
      <c r="C51" s="44" t="s">
        <v>66</v>
      </c>
      <c r="D51" s="72" t="s">
        <v>5</v>
      </c>
      <c r="E51" s="102" t="s">
        <v>11</v>
      </c>
      <c r="F51" s="76" t="s">
        <v>3</v>
      </c>
      <c r="G51" s="79">
        <v>190</v>
      </c>
      <c r="H51" s="79">
        <v>0</v>
      </c>
      <c r="I51" s="79">
        <v>0</v>
      </c>
      <c r="J51" s="79">
        <f>G51+H51+I51</f>
        <v>190</v>
      </c>
      <c r="K51" s="121"/>
    </row>
    <row r="52" spans="1:11" ht="94.5" customHeight="1" x14ac:dyDescent="0.2">
      <c r="A52" s="102"/>
      <c r="B52" s="133"/>
      <c r="C52" s="44" t="s">
        <v>33</v>
      </c>
      <c r="D52" s="72" t="s">
        <v>5</v>
      </c>
      <c r="E52" s="104"/>
      <c r="F52" s="76" t="s">
        <v>3</v>
      </c>
      <c r="G52" s="79">
        <v>190</v>
      </c>
      <c r="H52" s="79">
        <v>300</v>
      </c>
      <c r="I52" s="79">
        <v>500</v>
      </c>
      <c r="J52" s="79">
        <f>G52+H52+I52</f>
        <v>990</v>
      </c>
      <c r="K52" s="121"/>
    </row>
    <row r="53" spans="1:11" ht="26.25" x14ac:dyDescent="0.2">
      <c r="A53" s="27"/>
      <c r="B53" s="28"/>
      <c r="C53" s="29"/>
      <c r="D53" s="30"/>
      <c r="E53" s="27"/>
      <c r="F53" s="30"/>
      <c r="G53" s="97" t="s">
        <v>90</v>
      </c>
      <c r="H53" s="97"/>
      <c r="I53" s="97"/>
      <c r="J53" s="97"/>
      <c r="K53" s="97"/>
    </row>
    <row r="54" spans="1:11" ht="26.25" x14ac:dyDescent="0.2">
      <c r="A54" s="15">
        <v>1</v>
      </c>
      <c r="B54" s="15">
        <v>2</v>
      </c>
      <c r="C54" s="15">
        <v>3</v>
      </c>
      <c r="D54" s="15">
        <v>4</v>
      </c>
      <c r="E54" s="15">
        <v>5</v>
      </c>
      <c r="F54" s="15">
        <v>6</v>
      </c>
      <c r="G54" s="15">
        <v>7</v>
      </c>
      <c r="H54" s="72">
        <v>8</v>
      </c>
      <c r="I54" s="72">
        <v>9</v>
      </c>
      <c r="J54" s="72">
        <v>10</v>
      </c>
      <c r="K54" s="15">
        <v>11</v>
      </c>
    </row>
    <row r="55" spans="1:11" ht="186.75" customHeight="1" x14ac:dyDescent="0.2">
      <c r="A55" s="43"/>
      <c r="B55" s="81"/>
      <c r="C55" s="82" t="s">
        <v>40</v>
      </c>
      <c r="D55" s="83" t="s">
        <v>39</v>
      </c>
      <c r="E55" s="84"/>
      <c r="F55" s="85" t="s">
        <v>3</v>
      </c>
      <c r="G55" s="86">
        <v>0</v>
      </c>
      <c r="H55" s="86">
        <v>2500</v>
      </c>
      <c r="I55" s="86">
        <v>5000</v>
      </c>
      <c r="J55" s="86">
        <f>G55+H55+I55</f>
        <v>7500</v>
      </c>
      <c r="K55" s="115"/>
    </row>
    <row r="56" spans="1:11" ht="34.5" customHeight="1" x14ac:dyDescent="0.2">
      <c r="A56" s="134" t="s">
        <v>13</v>
      </c>
      <c r="B56" s="134"/>
      <c r="C56" s="134"/>
      <c r="D56" s="134"/>
      <c r="E56" s="134"/>
      <c r="F56" s="32" t="s">
        <v>4</v>
      </c>
      <c r="G56" s="35">
        <f>G51+G52</f>
        <v>380</v>
      </c>
      <c r="H56" s="35">
        <f>H51+H55+H52</f>
        <v>2800</v>
      </c>
      <c r="I56" s="35">
        <f>I51+I52+I55</f>
        <v>5500</v>
      </c>
      <c r="J56" s="35">
        <f>G56+H56+I56</f>
        <v>8680</v>
      </c>
      <c r="K56" s="116"/>
    </row>
    <row r="57" spans="1:11" ht="0.75" hidden="1" customHeight="1" thickBot="1" x14ac:dyDescent="0.4">
      <c r="A57" s="48"/>
      <c r="B57" s="49"/>
      <c r="C57" s="50"/>
      <c r="D57" s="45"/>
      <c r="E57" s="45"/>
      <c r="F57" s="46"/>
      <c r="G57" s="51"/>
      <c r="H57" s="51"/>
      <c r="I57" s="51"/>
      <c r="J57" s="51"/>
      <c r="K57" s="51"/>
    </row>
    <row r="58" spans="1:11" ht="27.75" hidden="1" customHeight="1" thickBot="1" x14ac:dyDescent="0.4">
      <c r="A58" s="48"/>
      <c r="B58" s="49"/>
      <c r="C58" s="50"/>
      <c r="D58" s="45"/>
      <c r="E58" s="45"/>
      <c r="F58" s="46"/>
      <c r="G58" s="51"/>
      <c r="H58" s="51"/>
      <c r="I58" s="51"/>
      <c r="J58" s="51"/>
      <c r="K58" s="51"/>
    </row>
    <row r="59" spans="1:11" ht="27.75" hidden="1" customHeight="1" thickBot="1" x14ac:dyDescent="0.4">
      <c r="A59" s="48"/>
      <c r="B59" s="49"/>
      <c r="C59" s="50"/>
      <c r="D59" s="45"/>
      <c r="E59" s="45"/>
      <c r="F59" s="46"/>
      <c r="G59" s="51"/>
      <c r="H59" s="51"/>
      <c r="I59" s="51"/>
      <c r="J59" s="51"/>
      <c r="K59" s="51"/>
    </row>
    <row r="60" spans="1:11" ht="27.75" hidden="1" customHeight="1" thickBot="1" x14ac:dyDescent="0.4">
      <c r="A60" s="48"/>
      <c r="B60" s="49"/>
      <c r="C60" s="50"/>
      <c r="D60" s="45"/>
      <c r="E60" s="45"/>
      <c r="F60" s="46"/>
      <c r="G60" s="51"/>
      <c r="H60" s="51"/>
      <c r="I60" s="51"/>
      <c r="J60" s="51"/>
      <c r="K60" s="51"/>
    </row>
    <row r="61" spans="1:11" ht="27.75" hidden="1" customHeight="1" thickBot="1" x14ac:dyDescent="0.4">
      <c r="A61" s="48"/>
      <c r="B61" s="49"/>
      <c r="C61" s="50"/>
      <c r="D61" s="45"/>
      <c r="E61" s="45"/>
      <c r="F61" s="46"/>
      <c r="G61" s="51"/>
      <c r="H61" s="51"/>
      <c r="I61" s="51"/>
      <c r="J61" s="51"/>
      <c r="K61" s="51"/>
    </row>
    <row r="62" spans="1:11" ht="27.75" hidden="1" customHeight="1" thickBot="1" x14ac:dyDescent="0.4">
      <c r="A62" s="48"/>
      <c r="B62" s="49"/>
      <c r="C62" s="50"/>
      <c r="D62" s="45"/>
      <c r="E62" s="45"/>
      <c r="F62" s="46"/>
      <c r="G62" s="51"/>
      <c r="H62" s="51"/>
      <c r="I62" s="51"/>
      <c r="J62" s="51"/>
      <c r="K62" s="51"/>
    </row>
    <row r="63" spans="1:11" ht="27.75" hidden="1" customHeight="1" thickBot="1" x14ac:dyDescent="0.4">
      <c r="A63" s="48"/>
      <c r="B63" s="49"/>
      <c r="C63" s="50"/>
      <c r="D63" s="45"/>
      <c r="E63" s="45"/>
      <c r="F63" s="46"/>
      <c r="G63" s="51"/>
      <c r="H63" s="51"/>
      <c r="I63" s="51"/>
      <c r="J63" s="51"/>
      <c r="K63" s="51"/>
    </row>
    <row r="64" spans="1:11" ht="27.75" hidden="1" customHeight="1" thickBot="1" x14ac:dyDescent="0.4">
      <c r="A64" s="48"/>
      <c r="B64" s="49"/>
      <c r="C64" s="50"/>
      <c r="D64" s="45"/>
      <c r="E64" s="45"/>
      <c r="F64" s="46"/>
      <c r="G64" s="51"/>
      <c r="H64" s="51"/>
      <c r="I64" s="51"/>
      <c r="J64" s="51"/>
      <c r="K64" s="51"/>
    </row>
    <row r="65" spans="1:11" ht="27.75" hidden="1" customHeight="1" thickBot="1" x14ac:dyDescent="0.4">
      <c r="A65" s="48"/>
      <c r="B65" s="49"/>
      <c r="C65" s="50"/>
      <c r="D65" s="45"/>
      <c r="E65" s="45"/>
      <c r="F65" s="46"/>
      <c r="G65" s="51"/>
      <c r="H65" s="51"/>
      <c r="I65" s="51"/>
      <c r="J65" s="51"/>
      <c r="K65" s="51"/>
    </row>
    <row r="66" spans="1:11" ht="27.75" hidden="1" customHeight="1" thickBot="1" x14ac:dyDescent="0.4">
      <c r="A66" s="48"/>
      <c r="B66" s="49"/>
      <c r="C66" s="50"/>
      <c r="D66" s="45"/>
      <c r="E66" s="45"/>
      <c r="F66" s="46"/>
      <c r="G66" s="51"/>
      <c r="H66" s="51"/>
      <c r="I66" s="51"/>
      <c r="J66" s="51"/>
      <c r="K66" s="51"/>
    </row>
    <row r="67" spans="1:11" ht="27.75" hidden="1" customHeight="1" thickBot="1" x14ac:dyDescent="0.4">
      <c r="A67" s="48"/>
      <c r="B67" s="49"/>
      <c r="C67" s="50"/>
      <c r="D67" s="45"/>
      <c r="E67" s="45"/>
      <c r="F67" s="46"/>
      <c r="G67" s="51"/>
      <c r="H67" s="51"/>
      <c r="I67" s="51"/>
      <c r="J67" s="51"/>
      <c r="K67" s="51"/>
    </row>
    <row r="68" spans="1:11" ht="27.75" hidden="1" customHeight="1" thickBot="1" x14ac:dyDescent="0.4">
      <c r="A68" s="48"/>
      <c r="B68" s="49"/>
      <c r="C68" s="50"/>
      <c r="D68" s="45"/>
      <c r="E68" s="45"/>
      <c r="F68" s="46"/>
      <c r="G68" s="52"/>
      <c r="H68" s="52"/>
      <c r="I68" s="52"/>
      <c r="J68" s="52"/>
      <c r="K68" s="52"/>
    </row>
    <row r="69" spans="1:11" ht="56.25" customHeight="1" x14ac:dyDescent="0.2">
      <c r="A69" s="102">
        <v>4</v>
      </c>
      <c r="B69" s="100" t="s">
        <v>67</v>
      </c>
      <c r="C69" s="73" t="s">
        <v>68</v>
      </c>
      <c r="D69" s="72" t="s">
        <v>5</v>
      </c>
      <c r="E69" s="102" t="s">
        <v>17</v>
      </c>
      <c r="F69" s="76" t="s">
        <v>4</v>
      </c>
      <c r="G69" s="79">
        <v>120000</v>
      </c>
      <c r="H69" s="79">
        <v>80000</v>
      </c>
      <c r="I69" s="79">
        <v>40000</v>
      </c>
      <c r="J69" s="79">
        <f t="shared" ref="J69:J92" si="2">G69+H69+I69</f>
        <v>240000</v>
      </c>
      <c r="K69" s="117" t="s">
        <v>71</v>
      </c>
    </row>
    <row r="70" spans="1:11" ht="78.75" x14ac:dyDescent="0.2">
      <c r="A70" s="102"/>
      <c r="B70" s="100"/>
      <c r="C70" s="53" t="s">
        <v>69</v>
      </c>
      <c r="D70" s="72" t="s">
        <v>5</v>
      </c>
      <c r="E70" s="102"/>
      <c r="F70" s="76" t="s">
        <v>4</v>
      </c>
      <c r="G70" s="79">
        <v>5000</v>
      </c>
      <c r="H70" s="79">
        <v>5000</v>
      </c>
      <c r="I70" s="79">
        <v>5000</v>
      </c>
      <c r="J70" s="79">
        <f t="shared" si="2"/>
        <v>15000</v>
      </c>
      <c r="K70" s="117"/>
    </row>
    <row r="71" spans="1:11" ht="157.5" x14ac:dyDescent="0.2">
      <c r="A71" s="102"/>
      <c r="B71" s="100"/>
      <c r="C71" s="73" t="s">
        <v>70</v>
      </c>
      <c r="D71" s="72" t="s">
        <v>5</v>
      </c>
      <c r="E71" s="102"/>
      <c r="F71" s="76" t="s">
        <v>4</v>
      </c>
      <c r="G71" s="79">
        <v>5000</v>
      </c>
      <c r="H71" s="79">
        <v>6000</v>
      </c>
      <c r="I71" s="79">
        <v>5000</v>
      </c>
      <c r="J71" s="79">
        <f t="shared" si="2"/>
        <v>16000</v>
      </c>
      <c r="K71" s="117"/>
    </row>
    <row r="72" spans="1:11" ht="94.5" customHeight="1" x14ac:dyDescent="0.2">
      <c r="A72" s="102"/>
      <c r="B72" s="100"/>
      <c r="C72" s="73" t="s">
        <v>34</v>
      </c>
      <c r="D72" s="72" t="s">
        <v>5</v>
      </c>
      <c r="E72" s="102"/>
      <c r="F72" s="76" t="s">
        <v>4</v>
      </c>
      <c r="G72" s="79">
        <v>1500</v>
      </c>
      <c r="H72" s="79">
        <v>0</v>
      </c>
      <c r="I72" s="79">
        <v>0</v>
      </c>
      <c r="J72" s="79">
        <f t="shared" si="2"/>
        <v>1500</v>
      </c>
      <c r="K72" s="117"/>
    </row>
    <row r="73" spans="1:11" ht="111" customHeight="1" x14ac:dyDescent="0.2">
      <c r="A73" s="102"/>
      <c r="B73" s="100"/>
      <c r="C73" s="73" t="s">
        <v>35</v>
      </c>
      <c r="D73" s="72" t="s">
        <v>5</v>
      </c>
      <c r="E73" s="102"/>
      <c r="F73" s="76" t="s">
        <v>4</v>
      </c>
      <c r="G73" s="79">
        <v>1500</v>
      </c>
      <c r="H73" s="79">
        <v>0</v>
      </c>
      <c r="I73" s="79">
        <v>0</v>
      </c>
      <c r="J73" s="79">
        <f t="shared" si="2"/>
        <v>1500</v>
      </c>
      <c r="K73" s="117"/>
    </row>
    <row r="74" spans="1:11" ht="207" customHeight="1" x14ac:dyDescent="0.2">
      <c r="A74" s="102"/>
      <c r="B74" s="100"/>
      <c r="C74" s="73" t="s">
        <v>72</v>
      </c>
      <c r="D74" s="72" t="s">
        <v>5</v>
      </c>
      <c r="E74" s="102"/>
      <c r="F74" s="76" t="s">
        <v>4</v>
      </c>
      <c r="G74" s="79">
        <v>1420</v>
      </c>
      <c r="H74" s="79">
        <v>0</v>
      </c>
      <c r="I74" s="79">
        <v>0</v>
      </c>
      <c r="J74" s="79">
        <f t="shared" si="2"/>
        <v>1420</v>
      </c>
      <c r="K74" s="117"/>
    </row>
    <row r="75" spans="1:11" ht="26.25" x14ac:dyDescent="0.2">
      <c r="A75" s="27"/>
      <c r="B75" s="28"/>
      <c r="C75" s="29"/>
      <c r="D75" s="30"/>
      <c r="E75" s="27"/>
      <c r="F75" s="30"/>
      <c r="G75" s="97" t="s">
        <v>90</v>
      </c>
      <c r="H75" s="97"/>
      <c r="I75" s="97"/>
      <c r="J75" s="97"/>
      <c r="K75" s="97"/>
    </row>
    <row r="76" spans="1:11" ht="26.25" x14ac:dyDescent="0.2">
      <c r="A76" s="15">
        <v>1</v>
      </c>
      <c r="B76" s="15">
        <v>2</v>
      </c>
      <c r="C76" s="15">
        <v>3</v>
      </c>
      <c r="D76" s="15">
        <v>4</v>
      </c>
      <c r="E76" s="15">
        <v>5</v>
      </c>
      <c r="F76" s="15">
        <v>6</v>
      </c>
      <c r="G76" s="15">
        <v>7</v>
      </c>
      <c r="H76" s="72">
        <v>8</v>
      </c>
      <c r="I76" s="72">
        <v>9</v>
      </c>
      <c r="J76" s="72">
        <v>10</v>
      </c>
      <c r="K76" s="15">
        <v>11</v>
      </c>
    </row>
    <row r="77" spans="1:11" ht="137.25" customHeight="1" x14ac:dyDescent="0.2">
      <c r="A77" s="102"/>
      <c r="B77" s="100"/>
      <c r="C77" s="73" t="s">
        <v>73</v>
      </c>
      <c r="D77" s="72" t="s">
        <v>5</v>
      </c>
      <c r="E77" s="74"/>
      <c r="F77" s="76" t="s">
        <v>4</v>
      </c>
      <c r="G77" s="79">
        <v>2450</v>
      </c>
      <c r="H77" s="79">
        <v>0</v>
      </c>
      <c r="I77" s="79">
        <v>0</v>
      </c>
      <c r="J77" s="79">
        <f t="shared" si="2"/>
        <v>2450</v>
      </c>
      <c r="K77" s="69"/>
    </row>
    <row r="78" spans="1:11" ht="208.5" customHeight="1" x14ac:dyDescent="0.2">
      <c r="A78" s="102"/>
      <c r="B78" s="100"/>
      <c r="C78" s="73" t="s">
        <v>48</v>
      </c>
      <c r="D78" s="72" t="s">
        <v>5</v>
      </c>
      <c r="E78" s="68"/>
      <c r="F78" s="76" t="s">
        <v>4</v>
      </c>
      <c r="G78" s="79">
        <v>0</v>
      </c>
      <c r="H78" s="79">
        <v>18235</v>
      </c>
      <c r="I78" s="79">
        <v>0</v>
      </c>
      <c r="J78" s="79">
        <f>G78+H78+I78</f>
        <v>18235</v>
      </c>
      <c r="K78" s="68"/>
    </row>
    <row r="79" spans="1:11" ht="58.5" customHeight="1" x14ac:dyDescent="0.2">
      <c r="A79" s="102"/>
      <c r="B79" s="100"/>
      <c r="C79" s="73" t="s">
        <v>49</v>
      </c>
      <c r="D79" s="72" t="s">
        <v>5</v>
      </c>
      <c r="E79" s="102" t="s">
        <v>16</v>
      </c>
      <c r="F79" s="76" t="s">
        <v>3</v>
      </c>
      <c r="G79" s="79">
        <v>30000</v>
      </c>
      <c r="H79" s="79">
        <v>30000</v>
      </c>
      <c r="I79" s="79">
        <v>30000</v>
      </c>
      <c r="J79" s="79">
        <f t="shared" si="2"/>
        <v>90000</v>
      </c>
      <c r="K79" s="117" t="s">
        <v>81</v>
      </c>
    </row>
    <row r="80" spans="1:11" ht="52.5" customHeight="1" x14ac:dyDescent="0.2">
      <c r="A80" s="102"/>
      <c r="B80" s="100"/>
      <c r="C80" s="73" t="s">
        <v>41</v>
      </c>
      <c r="D80" s="72" t="s">
        <v>5</v>
      </c>
      <c r="E80" s="102"/>
      <c r="F80" s="76" t="s">
        <v>3</v>
      </c>
      <c r="G80" s="79">
        <v>2000</v>
      </c>
      <c r="H80" s="79">
        <v>2000</v>
      </c>
      <c r="I80" s="79">
        <v>2000</v>
      </c>
      <c r="J80" s="79">
        <f t="shared" si="2"/>
        <v>6000</v>
      </c>
      <c r="K80" s="117"/>
    </row>
    <row r="81" spans="1:14" ht="135.75" customHeight="1" x14ac:dyDescent="0.2">
      <c r="A81" s="102"/>
      <c r="B81" s="100"/>
      <c r="C81" s="73" t="s">
        <v>74</v>
      </c>
      <c r="D81" s="72" t="s">
        <v>5</v>
      </c>
      <c r="E81" s="102"/>
      <c r="F81" s="76" t="s">
        <v>3</v>
      </c>
      <c r="G81" s="79">
        <v>14658.87</v>
      </c>
      <c r="H81" s="79">
        <v>37280.589999999997</v>
      </c>
      <c r="I81" s="79">
        <v>20963.5</v>
      </c>
      <c r="J81" s="79">
        <f>G81+H81+I81</f>
        <v>72902.959999999992</v>
      </c>
      <c r="K81" s="117"/>
      <c r="N81" s="8"/>
    </row>
    <row r="82" spans="1:14" ht="113.25" customHeight="1" x14ac:dyDescent="0.2">
      <c r="A82" s="102"/>
      <c r="B82" s="100"/>
      <c r="C82" s="73" t="s">
        <v>50</v>
      </c>
      <c r="D82" s="72" t="s">
        <v>5</v>
      </c>
      <c r="E82" s="102"/>
      <c r="F82" s="76" t="s">
        <v>3</v>
      </c>
      <c r="G82" s="79">
        <v>62408.800000000003</v>
      </c>
      <c r="H82" s="79">
        <v>0</v>
      </c>
      <c r="I82" s="79">
        <v>0</v>
      </c>
      <c r="J82" s="79">
        <f t="shared" si="2"/>
        <v>62408.800000000003</v>
      </c>
      <c r="K82" s="117"/>
    </row>
    <row r="83" spans="1:14" ht="237.75" customHeight="1" x14ac:dyDescent="0.2">
      <c r="A83" s="102"/>
      <c r="B83" s="100"/>
      <c r="C83" s="73" t="s">
        <v>75</v>
      </c>
      <c r="D83" s="72" t="s">
        <v>5</v>
      </c>
      <c r="E83" s="102"/>
      <c r="F83" s="76" t="s">
        <v>4</v>
      </c>
      <c r="G83" s="79">
        <v>10520</v>
      </c>
      <c r="H83" s="79">
        <v>13000</v>
      </c>
      <c r="I83" s="79">
        <v>17000</v>
      </c>
      <c r="J83" s="79">
        <f t="shared" si="2"/>
        <v>40520</v>
      </c>
      <c r="K83" s="117"/>
    </row>
    <row r="84" spans="1:14" ht="26.25" x14ac:dyDescent="0.2">
      <c r="A84" s="27"/>
      <c r="B84" s="28"/>
      <c r="C84" s="29"/>
      <c r="D84" s="30"/>
      <c r="E84" s="27"/>
      <c r="F84" s="30"/>
      <c r="G84" s="97" t="s">
        <v>89</v>
      </c>
      <c r="H84" s="97"/>
      <c r="I84" s="97"/>
      <c r="J84" s="97"/>
      <c r="K84" s="97"/>
    </row>
    <row r="85" spans="1:14" ht="26.25" x14ac:dyDescent="0.2">
      <c r="A85" s="15">
        <v>1</v>
      </c>
      <c r="B85" s="15">
        <v>2</v>
      </c>
      <c r="C85" s="15">
        <v>3</v>
      </c>
      <c r="D85" s="15">
        <v>4</v>
      </c>
      <c r="E85" s="15">
        <v>5</v>
      </c>
      <c r="F85" s="15">
        <v>6</v>
      </c>
      <c r="G85" s="15">
        <v>7</v>
      </c>
      <c r="H85" s="72">
        <v>8</v>
      </c>
      <c r="I85" s="72">
        <v>9</v>
      </c>
      <c r="J85" s="72">
        <v>10</v>
      </c>
      <c r="K85" s="15">
        <v>11</v>
      </c>
    </row>
    <row r="86" spans="1:14" ht="129.6" customHeight="1" x14ac:dyDescent="0.2">
      <c r="A86" s="74"/>
      <c r="B86" s="78"/>
      <c r="C86" s="73" t="s">
        <v>76</v>
      </c>
      <c r="D86" s="72" t="s">
        <v>5</v>
      </c>
      <c r="E86" s="74"/>
      <c r="F86" s="76" t="s">
        <v>3</v>
      </c>
      <c r="G86" s="79">
        <v>12398.84</v>
      </c>
      <c r="H86" s="79">
        <v>0</v>
      </c>
      <c r="I86" s="79">
        <v>0</v>
      </c>
      <c r="J86" s="79">
        <f t="shared" si="2"/>
        <v>12398.84</v>
      </c>
      <c r="K86" s="69"/>
    </row>
    <row r="87" spans="1:14" ht="154.15" customHeight="1" x14ac:dyDescent="0.2">
      <c r="A87" s="74"/>
      <c r="B87" s="78"/>
      <c r="C87" s="73" t="s">
        <v>42</v>
      </c>
      <c r="D87" s="72" t="s">
        <v>5</v>
      </c>
      <c r="E87" s="74"/>
      <c r="F87" s="76" t="s">
        <v>3</v>
      </c>
      <c r="G87" s="79">
        <v>2340</v>
      </c>
      <c r="H87" s="79">
        <v>0</v>
      </c>
      <c r="I87" s="79">
        <v>0</v>
      </c>
      <c r="J87" s="79">
        <f>SUM(G87:I87)</f>
        <v>2340</v>
      </c>
      <c r="K87" s="69"/>
    </row>
    <row r="88" spans="1:14" ht="36" customHeight="1" x14ac:dyDescent="0.2">
      <c r="A88" s="128" t="s">
        <v>13</v>
      </c>
      <c r="B88" s="128"/>
      <c r="C88" s="128"/>
      <c r="D88" s="128"/>
      <c r="E88" s="128"/>
      <c r="F88" s="47" t="s">
        <v>3</v>
      </c>
      <c r="G88" s="54">
        <f>G69+G70+G71+G72+G73+G74+G77+G78+G79+G81+G82+G83+G86+G87</f>
        <v>269196.51</v>
      </c>
      <c r="H88" s="54">
        <f>H69+H70+H71+H72+H73+H74+H77+H78+H79+H81+H82+H83+H86+H87+H80</f>
        <v>191515.59</v>
      </c>
      <c r="I88" s="54">
        <f>I69+I70+I71+I72+I73+I74+I77+I78+I79+I81+I82+I83+I86+I87</f>
        <v>117963.5</v>
      </c>
      <c r="J88" s="54">
        <f>J69+J70+J71+J72+J73+J74+J77+J78+J79+J81+J82+J83+J86+J87+J80</f>
        <v>582675.6</v>
      </c>
      <c r="K88" s="41"/>
    </row>
    <row r="89" spans="1:14" ht="341.45" customHeight="1" x14ac:dyDescent="0.2">
      <c r="A89" s="100">
        <v>5</v>
      </c>
      <c r="B89" s="100" t="s">
        <v>78</v>
      </c>
      <c r="C89" s="73" t="s">
        <v>77</v>
      </c>
      <c r="D89" s="72" t="s">
        <v>5</v>
      </c>
      <c r="E89" s="102" t="s">
        <v>86</v>
      </c>
      <c r="F89" s="76" t="s">
        <v>3</v>
      </c>
      <c r="G89" s="57">
        <f>300-125.1</f>
        <v>174.9</v>
      </c>
      <c r="H89" s="57">
        <v>0</v>
      </c>
      <c r="I89" s="57">
        <v>0</v>
      </c>
      <c r="J89" s="57">
        <f>G89+H89+I89</f>
        <v>174.9</v>
      </c>
      <c r="K89" s="122" t="s">
        <v>87</v>
      </c>
    </row>
    <row r="90" spans="1:14" ht="2.25" hidden="1" customHeight="1" x14ac:dyDescent="0.35">
      <c r="A90" s="100"/>
      <c r="B90" s="100"/>
      <c r="C90" s="87"/>
      <c r="D90" s="87"/>
      <c r="E90" s="102"/>
      <c r="F90" s="87"/>
      <c r="G90" s="87"/>
      <c r="H90" s="87"/>
      <c r="I90" s="87"/>
      <c r="J90" s="87"/>
      <c r="K90" s="122"/>
    </row>
    <row r="91" spans="1:14" ht="292.14999999999998" customHeight="1" x14ac:dyDescent="0.2">
      <c r="A91" s="100"/>
      <c r="B91" s="100"/>
      <c r="C91" s="53" t="s">
        <v>43</v>
      </c>
      <c r="D91" s="72" t="s">
        <v>5</v>
      </c>
      <c r="E91" s="102"/>
      <c r="F91" s="76" t="s">
        <v>3</v>
      </c>
      <c r="G91" s="57">
        <f>500-156.55</f>
        <v>343.45</v>
      </c>
      <c r="H91" s="57">
        <f>500-343.45+125.1</f>
        <v>281.64999999999998</v>
      </c>
      <c r="I91" s="57">
        <v>0</v>
      </c>
      <c r="J91" s="57">
        <f t="shared" si="2"/>
        <v>625.09999999999991</v>
      </c>
      <c r="K91" s="122"/>
    </row>
    <row r="92" spans="1:14" ht="26.25" x14ac:dyDescent="0.2">
      <c r="A92" s="128" t="s">
        <v>13</v>
      </c>
      <c r="B92" s="128"/>
      <c r="C92" s="128"/>
      <c r="D92" s="128"/>
      <c r="E92" s="128"/>
      <c r="F92" s="76" t="s">
        <v>3</v>
      </c>
      <c r="G92" s="58">
        <f>G89+G91</f>
        <v>518.35</v>
      </c>
      <c r="H92" s="58">
        <f>H89+H91</f>
        <v>281.64999999999998</v>
      </c>
      <c r="I92" s="58">
        <f>I89+I91</f>
        <v>0</v>
      </c>
      <c r="J92" s="58">
        <f t="shared" si="2"/>
        <v>800</v>
      </c>
      <c r="K92" s="58" t="s">
        <v>19</v>
      </c>
    </row>
    <row r="93" spans="1:14" ht="26.25" x14ac:dyDescent="0.2">
      <c r="A93" s="27"/>
      <c r="B93" s="28"/>
      <c r="C93" s="29"/>
      <c r="D93" s="30"/>
      <c r="E93" s="27"/>
      <c r="F93" s="30"/>
      <c r="G93" s="97" t="s">
        <v>90</v>
      </c>
      <c r="H93" s="97"/>
      <c r="I93" s="97"/>
      <c r="J93" s="97"/>
      <c r="K93" s="97"/>
    </row>
    <row r="94" spans="1:14" ht="26.25" x14ac:dyDescent="0.2">
      <c r="A94" s="15">
        <v>1</v>
      </c>
      <c r="B94" s="15">
        <v>2</v>
      </c>
      <c r="C94" s="15">
        <v>3</v>
      </c>
      <c r="D94" s="15">
        <v>4</v>
      </c>
      <c r="E94" s="15">
        <v>5</v>
      </c>
      <c r="F94" s="15">
        <v>6</v>
      </c>
      <c r="G94" s="15">
        <v>7</v>
      </c>
      <c r="H94" s="72">
        <v>8</v>
      </c>
      <c r="I94" s="72">
        <v>9</v>
      </c>
      <c r="J94" s="72">
        <v>10</v>
      </c>
      <c r="K94" s="15">
        <v>11</v>
      </c>
    </row>
    <row r="95" spans="1:14" ht="282.75" customHeight="1" x14ac:dyDescent="0.2">
      <c r="A95" s="56">
        <v>6</v>
      </c>
      <c r="B95" s="55" t="s">
        <v>44</v>
      </c>
      <c r="C95" s="22" t="s">
        <v>83</v>
      </c>
      <c r="D95" s="16" t="s">
        <v>5</v>
      </c>
      <c r="E95" s="71" t="s">
        <v>51</v>
      </c>
      <c r="F95" s="32" t="s">
        <v>3</v>
      </c>
      <c r="G95" s="57">
        <v>1000</v>
      </c>
      <c r="H95" s="57">
        <v>1000</v>
      </c>
      <c r="I95" s="57">
        <v>1000</v>
      </c>
      <c r="J95" s="57">
        <f>G95+H95+I95</f>
        <v>3000</v>
      </c>
      <c r="K95" s="69" t="s">
        <v>82</v>
      </c>
    </row>
    <row r="96" spans="1:14" ht="210" customHeight="1" x14ac:dyDescent="0.2">
      <c r="A96" s="56"/>
      <c r="B96" s="55"/>
      <c r="C96" s="73" t="s">
        <v>85</v>
      </c>
      <c r="D96" s="16" t="s">
        <v>36</v>
      </c>
      <c r="E96" s="71" t="s">
        <v>52</v>
      </c>
      <c r="F96" s="32" t="s">
        <v>3</v>
      </c>
      <c r="G96" s="57">
        <v>100</v>
      </c>
      <c r="H96" s="57">
        <v>0</v>
      </c>
      <c r="I96" s="57">
        <v>0</v>
      </c>
      <c r="J96" s="57">
        <v>100</v>
      </c>
      <c r="K96" s="69"/>
    </row>
    <row r="97" spans="1:14" ht="37.5" customHeight="1" x14ac:dyDescent="0.2">
      <c r="A97" s="129" t="s">
        <v>13</v>
      </c>
      <c r="B97" s="130"/>
      <c r="C97" s="130"/>
      <c r="D97" s="130"/>
      <c r="E97" s="131"/>
      <c r="F97" s="59" t="s">
        <v>3</v>
      </c>
      <c r="G97" s="60">
        <f>G95+G96</f>
        <v>1100</v>
      </c>
      <c r="H97" s="60">
        <f>H95+H96</f>
        <v>1000</v>
      </c>
      <c r="I97" s="60">
        <f>I95+I96</f>
        <v>1000</v>
      </c>
      <c r="J97" s="60">
        <f>J95+J96</f>
        <v>3100</v>
      </c>
      <c r="K97" s="80" t="s">
        <v>19</v>
      </c>
    </row>
    <row r="98" spans="1:14" ht="37.5" customHeight="1" x14ac:dyDescent="0.2">
      <c r="A98" s="100" t="s">
        <v>26</v>
      </c>
      <c r="B98" s="100"/>
      <c r="C98" s="102" t="s">
        <v>19</v>
      </c>
      <c r="D98" s="102"/>
      <c r="E98" s="102"/>
      <c r="F98" s="40" t="s">
        <v>13</v>
      </c>
      <c r="G98" s="58">
        <f>G99+G100+G101+G104</f>
        <v>370366.68</v>
      </c>
      <c r="H98" s="58">
        <f>H99+H100+H104+H101</f>
        <v>334447.24</v>
      </c>
      <c r="I98" s="58">
        <f>I99+I100+I104+I101</f>
        <v>295693.5</v>
      </c>
      <c r="J98" s="58">
        <f>J99+J100+J101+J104</f>
        <v>1000507.42</v>
      </c>
      <c r="K98" s="57"/>
      <c r="M98" s="8">
        <f>SUM(G99:G104)</f>
        <v>370373.68</v>
      </c>
      <c r="N98" s="8">
        <f>H99+I99</f>
        <v>624040.74</v>
      </c>
    </row>
    <row r="99" spans="1:14" ht="37.5" customHeight="1" x14ac:dyDescent="0.2">
      <c r="A99" s="100"/>
      <c r="B99" s="100"/>
      <c r="C99" s="102"/>
      <c r="D99" s="102"/>
      <c r="E99" s="102"/>
      <c r="F99" s="76" t="s">
        <v>3</v>
      </c>
      <c r="G99" s="58">
        <f>G32+G49+G56+G88+G92+G97</f>
        <v>367616.68</v>
      </c>
      <c r="H99" s="58">
        <f>H32+H49+H56+H88+H92+H97</f>
        <v>331447.24</v>
      </c>
      <c r="I99" s="58">
        <f>I32+I49+I56+I88+I92+I97</f>
        <v>292593.5</v>
      </c>
      <c r="J99" s="58">
        <v>991657.42</v>
      </c>
      <c r="K99" s="57"/>
      <c r="M99" s="8"/>
      <c r="N99" s="8">
        <f>H98+I98</f>
        <v>630140.74</v>
      </c>
    </row>
    <row r="100" spans="1:14" ht="52.5" x14ac:dyDescent="0.2">
      <c r="A100" s="100"/>
      <c r="B100" s="100"/>
      <c r="C100" s="102"/>
      <c r="D100" s="102"/>
      <c r="E100" s="102"/>
      <c r="F100" s="26" t="s">
        <v>24</v>
      </c>
      <c r="G100" s="61">
        <f>G33+G50</f>
        <v>700</v>
      </c>
      <c r="H100" s="61">
        <f>H33+H50</f>
        <v>800</v>
      </c>
      <c r="I100" s="61">
        <f>I33+I50</f>
        <v>900</v>
      </c>
      <c r="J100" s="61">
        <f>J33+J50</f>
        <v>2400</v>
      </c>
      <c r="K100" s="62"/>
    </row>
    <row r="101" spans="1:14" ht="303.75" customHeight="1" x14ac:dyDescent="0.2">
      <c r="A101" s="100"/>
      <c r="B101" s="100"/>
      <c r="C101" s="102"/>
      <c r="D101" s="102"/>
      <c r="E101" s="102"/>
      <c r="F101" s="72" t="s">
        <v>79</v>
      </c>
      <c r="G101" s="63">
        <f>G34</f>
        <v>2000</v>
      </c>
      <c r="H101" s="88">
        <v>2000</v>
      </c>
      <c r="I101" s="88">
        <v>2000</v>
      </c>
      <c r="J101" s="63">
        <f>J34</f>
        <v>6000</v>
      </c>
      <c r="K101" s="62"/>
    </row>
    <row r="102" spans="1:14" ht="26.25" x14ac:dyDescent="0.2">
      <c r="A102" s="27"/>
      <c r="B102" s="28"/>
      <c r="C102" s="29"/>
      <c r="D102" s="30"/>
      <c r="E102" s="27"/>
      <c r="F102" s="30"/>
      <c r="G102" s="97" t="s">
        <v>90</v>
      </c>
      <c r="H102" s="97"/>
      <c r="I102" s="97"/>
      <c r="J102" s="97"/>
      <c r="K102" s="97"/>
    </row>
    <row r="103" spans="1:14" ht="26.25" x14ac:dyDescent="0.2">
      <c r="A103" s="15">
        <v>1</v>
      </c>
      <c r="B103" s="15">
        <v>2</v>
      </c>
      <c r="C103" s="15">
        <v>3</v>
      </c>
      <c r="D103" s="15">
        <v>4</v>
      </c>
      <c r="E103" s="15">
        <v>5</v>
      </c>
      <c r="F103" s="15">
        <v>6</v>
      </c>
      <c r="G103" s="15">
        <v>7</v>
      </c>
      <c r="H103" s="72">
        <v>8</v>
      </c>
      <c r="I103" s="72">
        <v>9</v>
      </c>
      <c r="J103" s="72">
        <v>10</v>
      </c>
      <c r="K103" s="15">
        <v>11</v>
      </c>
    </row>
    <row r="104" spans="1:14" ht="341.25" customHeight="1" x14ac:dyDescent="0.2">
      <c r="A104" s="123"/>
      <c r="B104" s="123"/>
      <c r="C104" s="124"/>
      <c r="D104" s="124"/>
      <c r="E104" s="124"/>
      <c r="F104" s="72" t="s">
        <v>84</v>
      </c>
      <c r="G104" s="25">
        <f>G37</f>
        <v>50</v>
      </c>
      <c r="H104" s="64">
        <f>H37</f>
        <v>200</v>
      </c>
      <c r="I104" s="64">
        <f>I37</f>
        <v>200</v>
      </c>
      <c r="J104" s="25">
        <f>J37</f>
        <v>450</v>
      </c>
      <c r="K104" s="62"/>
    </row>
    <row r="105" spans="1:14" ht="155.25" customHeight="1" x14ac:dyDescent="0.45">
      <c r="A105" s="13"/>
      <c r="B105" s="114" t="s">
        <v>25</v>
      </c>
      <c r="C105" s="114"/>
      <c r="D105" s="114"/>
      <c r="E105" s="114"/>
      <c r="F105" s="114"/>
      <c r="G105" s="95" t="s">
        <v>91</v>
      </c>
      <c r="H105" s="96"/>
      <c r="I105" s="96"/>
      <c r="J105" s="96"/>
      <c r="K105" s="96"/>
    </row>
    <row r="106" spans="1:14" ht="30.75" customHeight="1" x14ac:dyDescent="0.45">
      <c r="A106" s="9"/>
      <c r="B106" s="10"/>
      <c r="C106" s="10"/>
      <c r="D106" s="10"/>
      <c r="E106" s="11"/>
      <c r="F106" s="11" t="s">
        <v>10</v>
      </c>
      <c r="G106" s="14" t="s">
        <v>23</v>
      </c>
      <c r="H106" s="14"/>
      <c r="I106" s="14"/>
      <c r="J106" s="14"/>
      <c r="K106" s="14"/>
      <c r="L106" s="14"/>
      <c r="M106" s="14"/>
    </row>
    <row r="107" spans="1:14" ht="18.75" x14ac:dyDescent="0.3">
      <c r="B107" s="9"/>
    </row>
    <row r="108" spans="1:14" ht="18.75" x14ac:dyDescent="0.3">
      <c r="B108" s="9"/>
    </row>
    <row r="110" spans="1:14" ht="18.75" x14ac:dyDescent="0.3">
      <c r="B110" s="12"/>
      <c r="C110" s="12"/>
      <c r="D110" s="12"/>
      <c r="E110" s="12"/>
      <c r="F110" s="12"/>
    </row>
    <row r="111" spans="1:14" ht="18.75" x14ac:dyDescent="0.3">
      <c r="B111" s="12"/>
      <c r="C111" s="12"/>
      <c r="D111" s="12"/>
      <c r="E111" s="12"/>
      <c r="F111" s="12"/>
    </row>
    <row r="112" spans="1:14" ht="18.75" x14ac:dyDescent="0.3">
      <c r="B112" s="12"/>
      <c r="C112" s="12"/>
      <c r="D112" s="12"/>
      <c r="E112" s="12"/>
      <c r="F112" s="12"/>
    </row>
    <row r="113" spans="2:6" ht="18.75" x14ac:dyDescent="0.3">
      <c r="B113" s="12"/>
      <c r="C113" s="12"/>
      <c r="D113" s="12"/>
      <c r="E113" s="12"/>
      <c r="F113" s="12"/>
    </row>
    <row r="114" spans="2:6" ht="18.75" x14ac:dyDescent="0.3">
      <c r="B114" s="12"/>
      <c r="C114" s="12"/>
      <c r="D114" s="12"/>
      <c r="E114" s="12"/>
      <c r="F114" s="12"/>
    </row>
  </sheetData>
  <mergeCells count="88">
    <mergeCell ref="A16:A23"/>
    <mergeCell ref="A92:E92"/>
    <mergeCell ref="A97:E97"/>
    <mergeCell ref="A88:E88"/>
    <mergeCell ref="A34:E34"/>
    <mergeCell ref="A37:E37"/>
    <mergeCell ref="A49:E50"/>
    <mergeCell ref="B51:B52"/>
    <mergeCell ref="E51:E52"/>
    <mergeCell ref="A56:E56"/>
    <mergeCell ref="A32:E33"/>
    <mergeCell ref="D44:D45"/>
    <mergeCell ref="B89:B91"/>
    <mergeCell ref="E69:E74"/>
    <mergeCell ref="B69:B74"/>
    <mergeCell ref="E89:E91"/>
    <mergeCell ref="K16:K23"/>
    <mergeCell ref="B16:B23"/>
    <mergeCell ref="B26:B29"/>
    <mergeCell ref="G53:K53"/>
    <mergeCell ref="G24:K24"/>
    <mergeCell ref="G35:K35"/>
    <mergeCell ref="K26:K34"/>
    <mergeCell ref="C44:C45"/>
    <mergeCell ref="K38:K41"/>
    <mergeCell ref="E29:E31"/>
    <mergeCell ref="F29:F31"/>
    <mergeCell ref="G29:G31"/>
    <mergeCell ref="E16:E23"/>
    <mergeCell ref="J29:J31"/>
    <mergeCell ref="C18:C19"/>
    <mergeCell ref="D18:D19"/>
    <mergeCell ref="G42:K42"/>
    <mergeCell ref="B105:F105"/>
    <mergeCell ref="G84:K84"/>
    <mergeCell ref="K55:K56"/>
    <mergeCell ref="K69:K74"/>
    <mergeCell ref="K44:K50"/>
    <mergeCell ref="K51:K52"/>
    <mergeCell ref="G75:K75"/>
    <mergeCell ref="K79:K83"/>
    <mergeCell ref="K89:K91"/>
    <mergeCell ref="G93:K93"/>
    <mergeCell ref="A98:B101"/>
    <mergeCell ref="C98:E101"/>
    <mergeCell ref="A104:B104"/>
    <mergeCell ref="C104:E104"/>
    <mergeCell ref="A26:A29"/>
    <mergeCell ref="A89:A91"/>
    <mergeCell ref="A51:A52"/>
    <mergeCell ref="B38:B41"/>
    <mergeCell ref="E38:E41"/>
    <mergeCell ref="C29:C31"/>
    <mergeCell ref="D29:D31"/>
    <mergeCell ref="A44:A48"/>
    <mergeCell ref="B44:B48"/>
    <mergeCell ref="E44:E48"/>
    <mergeCell ref="A69:A74"/>
    <mergeCell ref="A77:A83"/>
    <mergeCell ref="B77:B83"/>
    <mergeCell ref="E79:E83"/>
    <mergeCell ref="A38:A41"/>
    <mergeCell ref="C22:C23"/>
    <mergeCell ref="D22:D23"/>
    <mergeCell ref="C26:C28"/>
    <mergeCell ref="D26:D28"/>
    <mergeCell ref="E26:E28"/>
    <mergeCell ref="F26:F28"/>
    <mergeCell ref="G26:G28"/>
    <mergeCell ref="H26:H28"/>
    <mergeCell ref="I26:I28"/>
    <mergeCell ref="J26:J28"/>
    <mergeCell ref="G105:K105"/>
    <mergeCell ref="G102:K102"/>
    <mergeCell ref="J1:K1"/>
    <mergeCell ref="G8:G9"/>
    <mergeCell ref="H8:H9"/>
    <mergeCell ref="I8:I9"/>
    <mergeCell ref="J8:J9"/>
    <mergeCell ref="A3:K4"/>
    <mergeCell ref="A6:A9"/>
    <mergeCell ref="B6:B9"/>
    <mergeCell ref="C6:C9"/>
    <mergeCell ref="D6:D9"/>
    <mergeCell ref="E6:E9"/>
    <mergeCell ref="F6:F9"/>
    <mergeCell ref="G6:J7"/>
    <mergeCell ref="K6:K9"/>
  </mergeCells>
  <pageMargins left="0.7" right="0.7" top="0.75" bottom="0.75" header="0.3" footer="0.3"/>
  <pageSetup paperSize="9" scale="48" fitToHeight="0" orientation="landscape" r:id="rId1"/>
  <headerFooter alignWithMargins="0">
    <oddHeader>&amp;C&amp;"Times New Roman,обычный"&amp;20&amp;P</oddHeader>
  </headerFooter>
  <rowBreaks count="9" manualBreakCount="9">
    <brk id="23" max="10" man="1"/>
    <brk id="34" max="10" man="1"/>
    <brk id="41" max="10" man="1"/>
    <brk id="52" max="10" man="1"/>
    <brk id="74" max="10" man="1"/>
    <brk id="83" max="10" man="1"/>
    <brk id="92" max="10" man="1"/>
    <brk id="101" max="10" man="1"/>
    <brk id="105" max="11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1" type="noConversion"/>
  <pageMargins left="0.75" right="0.75" top="1" bottom="1" header="0.5" footer="0.5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Лист1 (2)</vt:lpstr>
      <vt:lpstr>Лист3</vt:lpstr>
      <vt:lpstr>'Лист1 (2)'!Область_печати</vt:lpstr>
    </vt:vector>
  </TitlesOfParts>
  <Company>MoBIL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Ольга</dc:creator>
  <cp:lastModifiedBy>org310_3</cp:lastModifiedBy>
  <cp:lastPrinted>2018-10-11T08:56:17Z</cp:lastPrinted>
  <dcterms:created xsi:type="dcterms:W3CDTF">2015-09-18T08:05:20Z</dcterms:created>
  <dcterms:modified xsi:type="dcterms:W3CDTF">2018-10-25T13:31:20Z</dcterms:modified>
</cp:coreProperties>
</file>